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TruFiat - Proyección Cuenta Bas" sheetId="2" r:id="rId5"/>
    <sheet name="TruFiat - Proyección Residual" sheetId="3" r:id="rId6"/>
    <sheet name="Comisiones por Referidos" sheetId="4" r:id="rId7"/>
  </sheets>
</workbook>
</file>

<file path=xl/sharedStrings.xml><?xml version="1.0" encoding="utf-8"?>
<sst xmlns="http://schemas.openxmlformats.org/spreadsheetml/2006/main" uniqueCount="177">
  <si>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</si>
  <si>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</si>
  <si>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</si>
  <si>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</si>
  <si>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TruFiat</t>
  </si>
  <si>
    <t>Proyección Cuenta Base</t>
  </si>
  <si>
    <t>TruFiat - Proyección Cuenta Bas</t>
  </si>
  <si>
    <t xml:space="preserve">Capital </t>
  </si>
  <si>
    <t>Incremento de Ahorro</t>
  </si>
  <si>
    <t>Rendimiento</t>
  </si>
  <si>
    <t>Comisiones</t>
  </si>
  <si>
    <t>Balance</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</si>
  <si>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</si>
  <si>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</si>
  <si>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</si>
  <si>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</si>
  <si>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</si>
  <si>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</si>
  <si>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</si>
  <si>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</si>
  <si>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</si>
  <si>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</si>
  <si>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</si>
  <si>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</si>
  <si>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</si>
  <si>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</si>
  <si>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</si>
  <si>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</si>
  <si>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</si>
  <si>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</si>
  <si>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</si>
  <si>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</si>
  <si>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</si>
  <si>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</si>
  <si>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</si>
  <si>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</si>
  <si>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</si>
  <si>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</si>
  <si>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</si>
  <si>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</si>
  <si>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</si>
  <si>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</si>
  <si>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</si>
  <si>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</si>
  <si>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</si>
  <si>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</si>
  <si>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</si>
  <si>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</si>
  <si>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</si>
  <si>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</si>
  <si>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</si>
  <si>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</si>
  <si>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</si>
  <si>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</si>
  <si>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</si>
  <si>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</si>
  <si>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</si>
  <si>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</si>
  <si>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</si>
  <si>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</si>
  <si>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</si>
  <si>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</si>
  <si>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</si>
  <si>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</si>
  <si>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</si>
  <si>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</si>
  <si>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</si>
  <si>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</si>
  <si>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</si>
  <si>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</si>
  <si>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</si>
  <si>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</si>
  <si>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Mes 61</t>
  </si>
  <si>
    <t>Mes 62</t>
  </si>
  <si>
    <t>Mes 63</t>
  </si>
  <si>
    <t>Mes 64</t>
  </si>
  <si>
    <t>Mes 65</t>
  </si>
  <si>
    <t>Mes 66</t>
  </si>
  <si>
    <t>Mes 67</t>
  </si>
  <si>
    <t>Mes 68</t>
  </si>
  <si>
    <t>Mes 69</t>
  </si>
  <si>
    <t>Mes 70</t>
  </si>
  <si>
    <t>Mes 71</t>
  </si>
  <si>
    <t>Mes 72</t>
  </si>
  <si>
    <t>Mes 73</t>
  </si>
  <si>
    <t>Mes 74</t>
  </si>
  <si>
    <t>Mes 75</t>
  </si>
  <si>
    <t>Mes 76</t>
  </si>
  <si>
    <t>Mes 77</t>
  </si>
  <si>
    <t>Mes 78</t>
  </si>
  <si>
    <t>Mes 79</t>
  </si>
  <si>
    <t>Mes 80</t>
  </si>
  <si>
    <t>Mes 81</t>
  </si>
  <si>
    <t>Mes 82</t>
  </si>
  <si>
    <t>Mes 83</t>
  </si>
  <si>
    <t>Mes 84</t>
  </si>
  <si>
    <t>Mes 85</t>
  </si>
  <si>
    <t>Mes 86</t>
  </si>
  <si>
    <t>Mes 87</t>
  </si>
  <si>
    <t>Mes 88</t>
  </si>
  <si>
    <t>Mes 89</t>
  </si>
  <si>
    <t>Mes 90</t>
  </si>
  <si>
    <t>Mes 91</t>
  </si>
  <si>
    <t>Mes 92</t>
  </si>
  <si>
    <t>Mes 93</t>
  </si>
  <si>
    <t>Mes 94</t>
  </si>
  <si>
    <t>Mes 95</t>
  </si>
  <si>
    <t>Mes 96</t>
  </si>
  <si>
    <t>Mes 97</t>
  </si>
  <si>
    <t>Mes 98</t>
  </si>
  <si>
    <t>Mes 99</t>
  </si>
  <si>
    <t>Mes 100</t>
  </si>
  <si>
    <t>Mes 101</t>
  </si>
  <si>
    <t>Mes 102</t>
  </si>
  <si>
    <t>Mes 103</t>
  </si>
  <si>
    <t>Mes 104</t>
  </si>
  <si>
    <t>Mes 105</t>
  </si>
  <si>
    <t>Mes 106</t>
  </si>
  <si>
    <t>Mes 107</t>
  </si>
  <si>
    <t>Mes 108</t>
  </si>
  <si>
    <t>Mes 109</t>
  </si>
  <si>
    <t>Mes 110</t>
  </si>
  <si>
    <t>Mes 111</t>
  </si>
  <si>
    <t>Mes 112</t>
  </si>
  <si>
    <t>Mes 113</t>
  </si>
  <si>
    <t>Mes 114</t>
  </si>
  <si>
    <t>Mes 115</t>
  </si>
  <si>
    <t>Mes 116</t>
  </si>
  <si>
    <t>Mes 117</t>
  </si>
  <si>
    <t>Mes 118</t>
  </si>
  <si>
    <t>Mes 119</t>
  </si>
  <si>
    <t>Mes 120</t>
  </si>
  <si>
    <t>Mes 121</t>
  </si>
  <si>
    <t>Mes 122</t>
  </si>
  <si>
    <t>Mes 123</t>
  </si>
  <si>
    <t>Mes 124</t>
  </si>
  <si>
    <t>Mes 125</t>
  </si>
  <si>
    <t>Mes 126</t>
  </si>
  <si>
    <t>Mes 127</t>
  </si>
  <si>
    <t>Mes 128</t>
  </si>
  <si>
    <t>Mes 129</t>
  </si>
  <si>
    <t>Mes 130</t>
  </si>
  <si>
    <t>Mes 131</t>
  </si>
  <si>
    <t>Mes 132</t>
  </si>
  <si>
    <t>Mes 133</t>
  </si>
  <si>
    <t>Mes 134</t>
  </si>
  <si>
    <t>Mes 135</t>
  </si>
  <si>
    <t>Mes 136</t>
  </si>
  <si>
    <t>Mes 137</t>
  </si>
  <si>
    <t>Mes 138</t>
  </si>
  <si>
    <t>Mes 139</t>
  </si>
  <si>
    <t>Mes 140</t>
  </si>
  <si>
    <t>Mes 141</t>
  </si>
  <si>
    <t>Mes 142</t>
  </si>
  <si>
    <t>Mes 143</t>
  </si>
  <si>
    <t>Mes 144</t>
  </si>
  <si>
    <t>Mes 145</t>
  </si>
  <si>
    <t>Mes 146</t>
  </si>
  <si>
    <t>Mes 147</t>
  </si>
  <si>
    <t>Mes 148</t>
  </si>
  <si>
    <t>Mes 149</t>
  </si>
  <si>
    <t>Mes 150</t>
  </si>
  <si>
    <t>Mes 151</t>
  </si>
  <si>
    <t>Mes 152</t>
  </si>
  <si>
    <t>Mes 153</t>
  </si>
  <si>
    <t>Mes 154</t>
  </si>
  <si>
    <t>Mes 155</t>
  </si>
  <si>
    <t>Mes 156</t>
  </si>
  <si>
    <t>Mes 157</t>
  </si>
  <si>
    <t>Mes 158</t>
  </si>
  <si>
    <t>Mes 159</t>
  </si>
  <si>
    <t>Mes 160</t>
  </si>
  <si>
    <t>Proyección Residual</t>
  </si>
  <si>
    <t>TruFiat - Proyección Residual</t>
  </si>
  <si>
    <t>Invitados:</t>
  </si>
  <si>
    <t>Comisiones por Referidos</t>
  </si>
  <si>
    <t>“Todos los dibujos de la hoja”</t>
  </si>
</sst>
</file>

<file path=xl/styles.xml><?xml version="1.0" encoding="utf-8"?>
<styleSheet xmlns="http://schemas.openxmlformats.org/spreadsheetml/2006/main">
  <numFmts count="3">
    <numFmt numFmtId="0" formatCode="General"/>
    <numFmt numFmtId="59" formatCode="&quot;$&quot;#,##0.00"/>
    <numFmt numFmtId="60" formatCode="mmmm"/>
  </numFmts>
  <fonts count="4">
    <font>
      <sz val="10"/>
      <color indexed="8"/>
      <name val="Helvetica Neue"/>
    </font>
    <font>
      <sz val="12"/>
      <color indexed="8"/>
      <name val="Helvetica Neue"/>
    </font>
    <font>
      <sz val="14"/>
      <color indexed="8"/>
      <name val="Helvetica Neue"/>
    </font>
    <font>
      <u val="single"/>
      <sz val="12"/>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s>
  <borders count="7">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4"/>
      </bottom>
      <diagonal/>
    </border>
    <border>
      <left style="thin">
        <color indexed="12"/>
      </left>
      <right style="thin">
        <color indexed="14"/>
      </right>
      <top style="thin">
        <color indexed="12"/>
      </top>
      <bottom style="thin">
        <color indexed="12"/>
      </bottom>
      <diagonal/>
    </border>
    <border>
      <left style="thin">
        <color indexed="14"/>
      </left>
      <right style="thin">
        <color indexed="14"/>
      </right>
      <top style="thin">
        <color indexed="14"/>
      </top>
      <bottom style="thin">
        <color indexed="14"/>
      </bottom>
      <diagonal/>
    </border>
    <border>
      <left style="thin">
        <color indexed="14"/>
      </left>
      <right style="thin">
        <color indexed="12"/>
      </right>
      <top style="thin">
        <color indexed="12"/>
      </top>
      <bottom style="thin">
        <color indexed="12"/>
      </bottom>
      <diagonal/>
    </border>
    <border>
      <left style="thin">
        <color indexed="12"/>
      </left>
      <right style="thin">
        <color indexed="12"/>
      </right>
      <top style="thin">
        <color indexed="14"/>
      </top>
      <bottom style="thin">
        <color indexed="12"/>
      </bottom>
      <diagonal/>
    </border>
  </borders>
  <cellStyleXfs count="1">
    <xf numFmtId="0" fontId="0" applyNumberFormat="0" applyFont="1" applyFill="0" applyBorder="0" applyAlignment="1" applyProtection="0">
      <alignment vertical="top" wrapText="1"/>
    </xf>
  </cellStyleXfs>
  <cellXfs count="30">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0" borderId="1" applyNumberFormat="0" applyFont="1" applyFill="0" applyBorder="1" applyAlignment="1" applyProtection="0">
      <alignment vertical="top" wrapText="1"/>
    </xf>
    <xf numFmtId="0" fontId="0" borderId="1" applyNumberFormat="0" applyFont="1" applyFill="0" applyBorder="1" applyAlignment="1" applyProtection="0">
      <alignment horizontal="center" vertical="top" wrapText="1"/>
    </xf>
    <xf numFmtId="0" fontId="0" fillId="4" borderId="1" applyNumberFormat="0" applyFont="1" applyFill="1" applyBorder="1" applyAlignment="1" applyProtection="0">
      <alignment horizontal="center" vertical="top" wrapText="1"/>
    </xf>
    <xf numFmtId="59" fontId="0" borderId="1" applyNumberFormat="1" applyFont="1" applyFill="0" applyBorder="1" applyAlignment="1" applyProtection="0">
      <alignment vertical="top" wrapText="1"/>
    </xf>
    <xf numFmtId="49" fontId="0" borderId="1" applyNumberFormat="1" applyFont="1" applyFill="0" applyBorder="1" applyAlignment="1" applyProtection="0">
      <alignment vertical="top" wrapText="1"/>
    </xf>
    <xf numFmtId="59" fontId="0" fillId="4" borderId="1" applyNumberFormat="1" applyFont="1" applyFill="1" applyBorder="1" applyAlignment="1" applyProtection="0">
      <alignment vertical="top" wrapText="1"/>
    </xf>
    <xf numFmtId="60" fontId="0" borderId="1" applyNumberFormat="1" applyFont="1" applyFill="0" applyBorder="1" applyAlignment="1" applyProtection="0">
      <alignment vertical="top" wrapText="1"/>
    </xf>
    <xf numFmtId="59" fontId="0" borderId="2" applyNumberFormat="1" applyFont="1" applyFill="0" applyBorder="1" applyAlignment="1" applyProtection="0">
      <alignment vertical="top" wrapText="1"/>
    </xf>
    <xf numFmtId="59" fontId="0" borderId="3" applyNumberFormat="1" applyFont="1" applyFill="0" applyBorder="1" applyAlignment="1" applyProtection="0">
      <alignment vertical="top" wrapText="1"/>
    </xf>
    <xf numFmtId="59" fontId="0" fillId="5" borderId="4" applyNumberFormat="1" applyFont="1" applyFill="1" applyBorder="1" applyAlignment="1" applyProtection="0">
      <alignment vertical="top" wrapText="1"/>
    </xf>
    <xf numFmtId="60" fontId="0" borderId="5" applyNumberFormat="1" applyFont="1" applyFill="0" applyBorder="1" applyAlignment="1" applyProtection="0">
      <alignment vertical="top" wrapText="1"/>
    </xf>
    <xf numFmtId="59" fontId="0" borderId="6" applyNumberFormat="1" applyFont="1" applyFill="0" applyBorder="1" applyAlignment="1" applyProtection="0">
      <alignment vertical="top" wrapText="1"/>
    </xf>
    <xf numFmtId="60" fontId="0" borderId="2"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60" fontId="0" borderId="6" applyNumberFormat="1" applyFont="1" applyFill="0" applyBorder="1" applyAlignment="1" applyProtection="0">
      <alignment vertical="top" wrapText="1"/>
    </xf>
    <xf numFmtId="59" fontId="0" fillId="6" borderId="1" applyNumberFormat="1" applyFont="1" applyFill="1" applyBorder="1" applyAlignment="1" applyProtection="0">
      <alignment vertical="top" wrapText="1"/>
    </xf>
    <xf numFmtId="8" fontId="0" borderId="1" applyNumberFormat="1" applyFont="1" applyFill="0" applyBorder="1" applyAlignment="1" applyProtection="0">
      <alignment vertical="top" wrapText="1"/>
    </xf>
    <xf numFmtId="0" fontId="0" applyNumberFormat="1" applyFont="1" applyFill="0" applyBorder="0" applyAlignment="1" applyProtection="0">
      <alignment vertical="top" wrapText="1"/>
    </xf>
    <xf numFmtId="9" fontId="0" fillId="4" borderId="1" applyNumberFormat="1" applyFont="1" applyFill="1" applyBorder="1" applyAlignment="1" applyProtection="0">
      <alignment horizontal="center" vertical="top" wrapText="1"/>
    </xf>
    <xf numFmtId="4" fontId="0" fillId="4" borderId="1" applyNumberFormat="1" applyFont="1" applyFill="1" applyBorder="1" applyAlignment="1" applyProtection="0">
      <alignment vertical="top" wrapText="1"/>
    </xf>
    <xf numFmtId="4" fontId="0" borderId="1" applyNumberFormat="1" applyFont="1" applyFill="0" applyBorder="1" applyAlignment="1" applyProtection="0">
      <alignment vertical="top" wrapText="1"/>
    </xf>
    <xf numFmtId="0" fontId="0" borderId="1"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5a5a5"/>
      <rgbColor rgb="ffd5d5d5"/>
      <rgbColor rgb="ffffd9ec"/>
      <rgbColor rgb="fffefffe"/>
      <rgbColor rgb="fffff05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2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172</v>
      </c>
      <c r="D11" t="s" s="5">
        <v>173</v>
      </c>
    </row>
    <row r="12">
      <c r="B12" t="s" s="3">
        <v>175</v>
      </c>
      <c r="C12" s="3"/>
      <c r="D12" s="3"/>
    </row>
    <row r="13">
      <c r="B13" s="4"/>
      <c r="C13" t="s" s="4">
        <v>176</v>
      </c>
      <c r="D13" t="s" s="5">
        <v>175</v>
      </c>
    </row>
  </sheetData>
  <mergeCells count="1">
    <mergeCell ref="B3:D3"/>
  </mergeCells>
  <hyperlinks>
    <hyperlink ref="D10" location="'TruFiat - Proyección Cuenta Bas'!R2C1" tooltip="" display="TruFiat - Proyección Cuenta Bas"/>
    <hyperlink ref="D11" location="'TruFiat - Proyección Residual'!R2C1" tooltip="" display="TruFiat - Proyección Residual"/>
    <hyperlink ref="D13" location="'Comisiones por Referidos'!R1C1" tooltip="" display="Comisiones por Referidos"/>
  </hyperlinks>
</worksheet>
</file>

<file path=xl/worksheets/sheet2.xml><?xml version="1.0" encoding="utf-8"?>
<worksheet xmlns:r="http://schemas.openxmlformats.org/officeDocument/2006/relationships" xmlns="http://schemas.openxmlformats.org/spreadsheetml/2006/main">
  <dimension ref="A2:G163"/>
  <sheetViews>
    <sheetView workbookViewId="0" showGridLines="0" defaultGridColor="1"/>
  </sheetViews>
  <sheetFormatPr defaultColWidth="16.3333" defaultRowHeight="19.9" customHeight="1" outlineLevelRow="0" outlineLevelCol="0"/>
  <cols>
    <col min="1" max="1" width="7.07812" style="6" customWidth="1"/>
    <col min="2" max="2" width="13.3359" style="6" customWidth="1"/>
    <col min="3" max="3" width="12.3516" style="6" customWidth="1"/>
    <col min="4" max="4" width="13.0703" style="6" customWidth="1"/>
    <col min="5" max="5" width="13.4531" style="6" customWidth="1"/>
    <col min="6" max="7" width="15.9844" style="6" customWidth="1"/>
    <col min="8" max="16384" width="16.3516" style="6" customWidth="1"/>
  </cols>
  <sheetData>
    <row r="1" ht="27.65" customHeight="1">
      <c r="A1" t="s" s="7">
        <v>5</v>
      </c>
      <c r="B1" s="7"/>
      <c r="C1" s="7"/>
      <c r="D1" s="7"/>
      <c r="E1" s="7"/>
      <c r="F1" s="7"/>
      <c r="G1" s="7"/>
    </row>
    <row r="2" ht="20.05" customHeight="1">
      <c r="A2" s="8"/>
      <c r="B2" s="8"/>
      <c r="C2" s="9"/>
      <c r="D2" s="10"/>
      <c r="E2" s="8"/>
      <c r="F2" s="8"/>
      <c r="G2" s="11">
        <f>F9*20.13</f>
        <v>7946610.13055078</v>
      </c>
    </row>
    <row r="3" ht="32.05" customHeight="1">
      <c r="A3" s="8"/>
      <c r="B3" t="s" s="12">
        <v>7</v>
      </c>
      <c r="C3" t="s" s="12">
        <v>8</v>
      </c>
      <c r="D3" t="s" s="12">
        <v>9</v>
      </c>
      <c r="E3" t="s" s="12">
        <v>10</v>
      </c>
      <c r="F3" t="s" s="12">
        <v>11</v>
      </c>
      <c r="G3" s="8"/>
    </row>
    <row r="4" ht="20.05" customHeight="1">
      <c r="A4" t="s" s="12">
        <v>12</v>
      </c>
      <c r="B4" s="13">
        <v>200000</v>
      </c>
      <c r="C4" s="8"/>
      <c r="D4" s="11">
        <f>B4*(IF(B4&lt;3000,0.08,IF(B4&lt;15000,0.1,0.12)))</f>
        <v>24000</v>
      </c>
      <c r="E4" s="11">
        <f>'TruFiat - Proyección Residual'!H4</f>
        <v>0</v>
      </c>
      <c r="F4" s="11">
        <f>B4+D4+E4+C4</f>
        <v>224000</v>
      </c>
      <c r="G4" s="14">
        <v>44378</v>
      </c>
    </row>
    <row r="5" ht="20.05" customHeight="1">
      <c r="A5" t="s" s="12">
        <v>13</v>
      </c>
      <c r="B5" s="11">
        <f>F4</f>
        <v>224000</v>
      </c>
      <c r="C5" s="8"/>
      <c r="D5" s="11">
        <f>B5*(IF(B5&lt;3000,0.08,IF(B5&lt;15000,0.1,0.12)))</f>
        <v>26880</v>
      </c>
      <c r="E5" s="11">
        <f>'TruFiat - Proyección Residual'!H5</f>
        <v>0</v>
      </c>
      <c r="F5" s="11">
        <f>B5+D5+E5+C5</f>
        <v>250880</v>
      </c>
      <c r="G5" s="14">
        <v>44409</v>
      </c>
    </row>
    <row r="6" ht="20.05" customHeight="1">
      <c r="A6" t="s" s="12">
        <v>14</v>
      </c>
      <c r="B6" s="11">
        <f>F5</f>
        <v>250880</v>
      </c>
      <c r="C6" s="8"/>
      <c r="D6" s="11">
        <f>B6*(IF(B6&lt;3000,0.08,IF(B6&lt;15000,0.1,0.12)))</f>
        <v>30105.6</v>
      </c>
      <c r="E6" s="11">
        <f>'TruFiat - Proyección Residual'!H6</f>
        <v>0</v>
      </c>
      <c r="F6" s="11">
        <f>B6+D6+E6+C6</f>
        <v>280985.6</v>
      </c>
      <c r="G6" s="14">
        <v>44440</v>
      </c>
    </row>
    <row r="7" ht="20.05" customHeight="1">
      <c r="A7" t="s" s="12">
        <v>15</v>
      </c>
      <c r="B7" s="11">
        <f>F6</f>
        <v>280985.6</v>
      </c>
      <c r="C7" s="8"/>
      <c r="D7" s="11">
        <f>B7*(IF(B7&lt;3000,0.08,IF(B7&lt;15000,0.1,0.12)))</f>
        <v>33718.272</v>
      </c>
      <c r="E7" s="11">
        <f>'TruFiat - Proyección Residual'!H7</f>
        <v>0</v>
      </c>
      <c r="F7" s="11">
        <f>B7+D7+E7+C7</f>
        <v>314703.872</v>
      </c>
      <c r="G7" s="14">
        <v>44470</v>
      </c>
    </row>
    <row r="8" ht="20.05" customHeight="1">
      <c r="A8" t="s" s="12">
        <v>16</v>
      </c>
      <c r="B8" s="11">
        <f>F7</f>
        <v>314703.872</v>
      </c>
      <c r="C8" s="8"/>
      <c r="D8" s="11">
        <f>B8*(IF(B8&lt;3000,0.08,IF(B8&lt;15000,0.1,0.12)))</f>
        <v>37764.46464</v>
      </c>
      <c r="E8" s="11">
        <f>'TruFiat - Proyección Residual'!H8</f>
        <v>0</v>
      </c>
      <c r="F8" s="11">
        <f>B8+D8+E8+C8</f>
        <v>352468.33664</v>
      </c>
      <c r="G8" s="14">
        <v>44501</v>
      </c>
    </row>
    <row r="9" ht="20.05" customHeight="1">
      <c r="A9" t="s" s="12">
        <v>17</v>
      </c>
      <c r="B9" s="11">
        <f>F8</f>
        <v>352468.33664</v>
      </c>
      <c r="C9" s="8"/>
      <c r="D9" s="11">
        <f>B9*(IF(B9&lt;3000,0.08,IF(B9&lt;15000,0.1,0.12)))</f>
        <v>42296.2003968</v>
      </c>
      <c r="E9" s="11">
        <f>'TruFiat - Proyección Residual'!H9</f>
        <v>0</v>
      </c>
      <c r="F9" s="15">
        <f>B9+D9+E9+C9</f>
        <v>394764.5370368</v>
      </c>
      <c r="G9" s="14">
        <v>44531</v>
      </c>
    </row>
    <row r="10" ht="20.05" customHeight="1">
      <c r="A10" t="s" s="12">
        <v>18</v>
      </c>
      <c r="B10" s="11">
        <f>F9</f>
        <v>394764.5370368</v>
      </c>
      <c r="C10" s="8"/>
      <c r="D10" s="11">
        <f>B10*(IF(B10&lt;3000,0.08,IF(B10&lt;15000,0.1,0.12)))</f>
        <v>47371.744444416</v>
      </c>
      <c r="E10" s="16">
        <f>'TruFiat - Proyección Residual'!H10</f>
        <v>0</v>
      </c>
      <c r="F10" s="17">
        <f>B10+D10+E10+C10</f>
        <v>442136.281481216</v>
      </c>
      <c r="G10" s="18">
        <v>44562</v>
      </c>
    </row>
    <row r="11" ht="20.05" customHeight="1">
      <c r="A11" t="s" s="12">
        <v>19</v>
      </c>
      <c r="B11" s="11">
        <f>F10</f>
        <v>442136.281481216</v>
      </c>
      <c r="C11" s="8"/>
      <c r="D11" s="11">
        <f>B11*(IF(B11&lt;3000,0.08,IF(B11&lt;15000,0.1,0.12)))</f>
        <v>53056.3537777459</v>
      </c>
      <c r="E11" s="11">
        <f>'TruFiat - Proyección Residual'!H11</f>
        <v>0</v>
      </c>
      <c r="F11" s="19">
        <f>B11+D11+E11+C11</f>
        <v>495192.635258962</v>
      </c>
      <c r="G11" s="20">
        <v>44593</v>
      </c>
    </row>
    <row r="12" ht="20.05" customHeight="1">
      <c r="A12" t="s" s="12">
        <v>20</v>
      </c>
      <c r="B12" s="11">
        <f>F11</f>
        <v>495192.635258962</v>
      </c>
      <c r="C12" s="8"/>
      <c r="D12" s="11">
        <f>B12*(IF(B12&lt;3000,0.08,IF(B12&lt;15000,0.1,0.12)))</f>
        <v>59423.1162310754</v>
      </c>
      <c r="E12" s="11">
        <f>'TruFiat - Proyección Residual'!H12</f>
        <v>0</v>
      </c>
      <c r="F12" s="16">
        <f>B12+D12+E12+C12</f>
        <v>554615.751490037</v>
      </c>
      <c r="G12" s="21">
        <v>44621</v>
      </c>
    </row>
    <row r="13" ht="20.05" customHeight="1">
      <c r="A13" t="s" s="12">
        <v>21</v>
      </c>
      <c r="B13" s="11">
        <f>F12</f>
        <v>554615.751490037</v>
      </c>
      <c r="C13" s="8"/>
      <c r="D13" s="11">
        <f>B13*(IF(B13&lt;3000,0.08,IF(B13&lt;15000,0.1,0.12)))</f>
        <v>66553.8901788044</v>
      </c>
      <c r="E13" s="11">
        <f>'TruFiat - Proyección Residual'!H13</f>
        <v>0</v>
      </c>
      <c r="F13" s="11">
        <f>B13+D13+E13+C13</f>
        <v>621169.641668841</v>
      </c>
      <c r="G13" s="22">
        <v>44652</v>
      </c>
    </row>
    <row r="14" ht="20.05" customHeight="1">
      <c r="A14" t="s" s="12">
        <v>22</v>
      </c>
      <c r="B14" s="11">
        <f>F13</f>
        <v>621169.641668841</v>
      </c>
      <c r="C14" s="8"/>
      <c r="D14" s="11">
        <f>B14*(IF(B14&lt;3000,0.08,IF(B14&lt;15000,0.1,0.12)))</f>
        <v>74540.3570002609</v>
      </c>
      <c r="E14" s="11">
        <f>'TruFiat - Proyección Residual'!H14</f>
        <v>0</v>
      </c>
      <c r="F14" s="11">
        <f>B14+D14+E14+C14</f>
        <v>695709.998669102</v>
      </c>
      <c r="G14" s="14">
        <v>44682</v>
      </c>
    </row>
    <row r="15" ht="20.05" customHeight="1">
      <c r="A15" t="s" s="12">
        <v>23</v>
      </c>
      <c r="B15" s="11">
        <f>F14</f>
        <v>695709.998669102</v>
      </c>
      <c r="C15" s="8"/>
      <c r="D15" s="11">
        <f>B15*(IF(B15&lt;3000,0.08,IF(B15&lt;15000,0.1,0.12)))</f>
        <v>83485.1998402922</v>
      </c>
      <c r="E15" s="11">
        <f>'TruFiat - Proyección Residual'!H15</f>
        <v>0</v>
      </c>
      <c r="F15" s="11">
        <f>B15+D15+E15+C15</f>
        <v>779195.198509394</v>
      </c>
      <c r="G15" s="14">
        <v>44713</v>
      </c>
    </row>
    <row r="16" ht="20.05" customHeight="1">
      <c r="A16" t="s" s="12">
        <v>24</v>
      </c>
      <c r="B16" s="11">
        <f>F15</f>
        <v>779195.198509394</v>
      </c>
      <c r="C16" s="8"/>
      <c r="D16" s="11">
        <f>B16*(IF(B16&lt;3000,0.08,IF(B16&lt;15000,0.1,0.12)))</f>
        <v>93503.4238211273</v>
      </c>
      <c r="E16" s="11">
        <f>'TruFiat - Proyección Residual'!H16</f>
        <v>0</v>
      </c>
      <c r="F16" s="11">
        <f>B16+D16+E16+C16</f>
        <v>872698.622330521</v>
      </c>
      <c r="G16" s="14">
        <v>44743</v>
      </c>
    </row>
    <row r="17" ht="20.05" customHeight="1">
      <c r="A17" t="s" s="12">
        <v>25</v>
      </c>
      <c r="B17" s="11">
        <f>F16</f>
        <v>872698.622330521</v>
      </c>
      <c r="C17" s="8"/>
      <c r="D17" s="11">
        <f>B17*(IF(B17&lt;3000,0.08,IF(B17&lt;15000,0.1,0.12)))</f>
        <v>104723.834679663</v>
      </c>
      <c r="E17" s="11">
        <f>'TruFiat - Proyección Residual'!H17</f>
        <v>0</v>
      </c>
      <c r="F17" s="11">
        <f>B17+D17+E17+C17</f>
        <v>977422.4570101839</v>
      </c>
      <c r="G17" s="14">
        <v>44774</v>
      </c>
    </row>
    <row r="18" ht="20.05" customHeight="1">
      <c r="A18" t="s" s="12">
        <v>26</v>
      </c>
      <c r="B18" s="11">
        <f>F17</f>
        <v>977422.4570101839</v>
      </c>
      <c r="C18" s="8"/>
      <c r="D18" s="11">
        <f>B18*(IF(B18&lt;3000,0.08,IF(B18&lt;15000,0.1,0.12)))</f>
        <v>117290.694841222</v>
      </c>
      <c r="E18" s="11">
        <f>'TruFiat - Proyección Residual'!H18</f>
        <v>0</v>
      </c>
      <c r="F18" s="11">
        <f>B18+D18+E18+C18</f>
        <v>1094713.15185141</v>
      </c>
      <c r="G18" s="14">
        <v>44805</v>
      </c>
    </row>
    <row r="19" ht="20.05" customHeight="1">
      <c r="A19" t="s" s="12">
        <v>27</v>
      </c>
      <c r="B19" s="11">
        <f>F18</f>
        <v>1094713.15185141</v>
      </c>
      <c r="C19" s="8"/>
      <c r="D19" s="11">
        <f>B19*(IF(B19&lt;3000,0.08,IF(B19&lt;15000,0.1,0.12)))</f>
        <v>131365.578222169</v>
      </c>
      <c r="E19" s="11">
        <f>'TruFiat - Proyección Residual'!H19</f>
        <v>0</v>
      </c>
      <c r="F19" s="11">
        <f>B19+D19+E19+C19</f>
        <v>1226078.73007358</v>
      </c>
      <c r="G19" s="14">
        <v>44835</v>
      </c>
    </row>
    <row r="20" ht="20.05" customHeight="1">
      <c r="A20" t="s" s="12">
        <v>28</v>
      </c>
      <c r="B20" s="11">
        <f>F19</f>
        <v>1226078.73007358</v>
      </c>
      <c r="C20" s="8"/>
      <c r="D20" s="11">
        <f>B20*(IF(B20&lt;3000,0.08,IF(B20&lt;15000,0.1,0.12)))</f>
        <v>147129.44760883</v>
      </c>
      <c r="E20" s="11">
        <f>'TruFiat - Proyección Residual'!H20</f>
        <v>0</v>
      </c>
      <c r="F20" s="11">
        <f>B20+D20+E20+C20</f>
        <v>1373208.17768241</v>
      </c>
      <c r="G20" s="14">
        <v>44866</v>
      </c>
    </row>
    <row r="21" ht="20.05" customHeight="1">
      <c r="A21" t="s" s="12">
        <v>29</v>
      </c>
      <c r="B21" s="11">
        <f>F20</f>
        <v>1373208.17768241</v>
      </c>
      <c r="C21" s="8"/>
      <c r="D21" s="11">
        <f>B21*(IF(B21&lt;3000,0.08,IF(B21&lt;15000,0.1,0.12)))</f>
        <v>164784.981321889</v>
      </c>
      <c r="E21" s="11">
        <f>'TruFiat - Proyección Residual'!H21</f>
        <v>0</v>
      </c>
      <c r="F21" s="11">
        <f>B21+D21+E21+C21</f>
        <v>1537993.1590043</v>
      </c>
      <c r="G21" s="14">
        <v>44896</v>
      </c>
    </row>
    <row r="22" ht="20.05" customHeight="1">
      <c r="A22" t="s" s="12">
        <v>30</v>
      </c>
      <c r="B22" s="11">
        <f>F21</f>
        <v>1537993.1590043</v>
      </c>
      <c r="C22" s="8"/>
      <c r="D22" s="11">
        <f>B22*(IF(B22&lt;3000,0.08,IF(B22&lt;15000,0.1,0.12)))</f>
        <v>184559.179080516</v>
      </c>
      <c r="E22" s="11">
        <f>'TruFiat - Proyección Residual'!H22</f>
        <v>0</v>
      </c>
      <c r="F22" s="11">
        <f>B22+D22+E22+C22</f>
        <v>1722552.33808482</v>
      </c>
      <c r="G22" s="14">
        <v>44927</v>
      </c>
    </row>
    <row r="23" ht="20.05" customHeight="1">
      <c r="A23" t="s" s="12">
        <v>31</v>
      </c>
      <c r="B23" s="11">
        <f>F22</f>
        <v>1722552.33808482</v>
      </c>
      <c r="C23" s="8"/>
      <c r="D23" s="11">
        <f>B23*(IF(B23&lt;3000,0.08,IF(B23&lt;15000,0.1,0.12)))</f>
        <v>206706.280570178</v>
      </c>
      <c r="E23" s="11">
        <f>'TruFiat - Proyección Residual'!H23</f>
        <v>0</v>
      </c>
      <c r="F23" s="11">
        <f>B23+D23+E23+C23</f>
        <v>1929258.618655</v>
      </c>
      <c r="G23" s="14">
        <v>44958</v>
      </c>
    </row>
    <row r="24" ht="20.05" customHeight="1">
      <c r="A24" t="s" s="12">
        <v>32</v>
      </c>
      <c r="B24" s="11">
        <f>F23</f>
        <v>1929258.618655</v>
      </c>
      <c r="C24" s="8"/>
      <c r="D24" s="11">
        <f>B24*(IF(B24&lt;3000,0.08,IF(B24&lt;15000,0.1,0.12)))</f>
        <v>231511.0342386</v>
      </c>
      <c r="E24" s="11">
        <f>'TruFiat - Proyección Residual'!H24</f>
        <v>0</v>
      </c>
      <c r="F24" s="11">
        <f>B24+D24+E24+C24</f>
        <v>2160769.6528936</v>
      </c>
      <c r="G24" s="14">
        <v>44986</v>
      </c>
    </row>
    <row r="25" ht="20.05" customHeight="1">
      <c r="A25" t="s" s="12">
        <v>33</v>
      </c>
      <c r="B25" s="11">
        <f>F24</f>
        <v>2160769.6528936</v>
      </c>
      <c r="C25" s="8"/>
      <c r="D25" s="11">
        <f>B25*(IF(B25&lt;3000,0.08,IF(B25&lt;15000,0.1,0.12)))</f>
        <v>259292.358347232</v>
      </c>
      <c r="E25" s="11">
        <f>'TruFiat - Proyección Residual'!H25</f>
        <v>0</v>
      </c>
      <c r="F25" s="11">
        <f>B25+D25+E25+C25</f>
        <v>2420062.01124083</v>
      </c>
      <c r="G25" s="14">
        <v>45017</v>
      </c>
    </row>
    <row r="26" ht="20.05" customHeight="1">
      <c r="A26" t="s" s="12">
        <v>34</v>
      </c>
      <c r="B26" s="11">
        <f>F25</f>
        <v>2420062.01124083</v>
      </c>
      <c r="C26" s="8"/>
      <c r="D26" s="11">
        <f>B26*(IF(B26&lt;3000,0.08,IF(B26&lt;15000,0.1,0.12)))</f>
        <v>290407.4413489</v>
      </c>
      <c r="E26" s="11">
        <f>'TruFiat - Proyección Residual'!H26</f>
        <v>0</v>
      </c>
      <c r="F26" s="11">
        <f>B26+D26+E26+C26</f>
        <v>2710469.45258973</v>
      </c>
      <c r="G26" s="14">
        <v>45047</v>
      </c>
    </row>
    <row r="27" ht="20.05" customHeight="1">
      <c r="A27" t="s" s="12">
        <v>35</v>
      </c>
      <c r="B27" s="11">
        <f>F26</f>
        <v>2710469.45258973</v>
      </c>
      <c r="C27" s="8"/>
      <c r="D27" s="11">
        <f>B27*(IF(B27&lt;3000,0.08,IF(B27&lt;15000,0.1,0.12)))</f>
        <v>325256.334310768</v>
      </c>
      <c r="E27" s="11">
        <f>'TruFiat - Proyección Residual'!H27</f>
        <v>0</v>
      </c>
      <c r="F27" s="23">
        <f>B27+D27+E27+C27</f>
        <v>3035725.7869005</v>
      </c>
      <c r="G27" s="14">
        <v>45078</v>
      </c>
    </row>
    <row r="28" ht="20.05" customHeight="1">
      <c r="A28" t="s" s="12">
        <v>36</v>
      </c>
      <c r="B28" s="11">
        <f>F27</f>
        <v>3035725.7869005</v>
      </c>
      <c r="C28" s="8"/>
      <c r="D28" s="11">
        <f>B28*(IF(B28&lt;3000,0.08,IF(B28&lt;15000,0.1,0.12)))</f>
        <v>364287.09442806</v>
      </c>
      <c r="E28" s="11">
        <f>'TruFiat - Proyección Residual'!H28</f>
        <v>0</v>
      </c>
      <c r="F28" s="23">
        <f>B28+D28+E28+C28</f>
        <v>3400012.88132856</v>
      </c>
      <c r="G28" s="14">
        <v>45108</v>
      </c>
    </row>
    <row r="29" ht="20.05" customHeight="1">
      <c r="A29" t="s" s="12">
        <v>37</v>
      </c>
      <c r="B29" s="11">
        <f>F28</f>
        <v>3400012.88132856</v>
      </c>
      <c r="C29" s="8"/>
      <c r="D29" s="11">
        <f>B29*(IF(B29&lt;3000,0.08,IF(B29&lt;15000,0.1,0.12)))</f>
        <v>408001.545759427</v>
      </c>
      <c r="E29" s="11"/>
      <c r="F29" s="23">
        <f>B29+D29+E29+C29</f>
        <v>3808014.42708799</v>
      </c>
      <c r="G29" s="14">
        <v>45139</v>
      </c>
    </row>
    <row r="30" ht="20.05" customHeight="1">
      <c r="A30" t="s" s="12">
        <v>38</v>
      </c>
      <c r="B30" s="11">
        <f>F29</f>
        <v>3808014.42708799</v>
      </c>
      <c r="C30" s="8"/>
      <c r="D30" s="11">
        <f>B30*(IF(B30&lt;3000,0.08,IF(B30&lt;15000,0.1,0.12)))</f>
        <v>456961.731250559</v>
      </c>
      <c r="E30" s="11"/>
      <c r="F30" s="23">
        <f>B30+D30+E30+C30</f>
        <v>4264976.15833855</v>
      </c>
      <c r="G30" s="8"/>
    </row>
    <row r="31" ht="20.05" customHeight="1">
      <c r="A31" t="s" s="12">
        <v>39</v>
      </c>
      <c r="B31" s="11">
        <f>F30</f>
        <v>4264976.15833855</v>
      </c>
      <c r="C31" s="8"/>
      <c r="D31" s="11">
        <f>B31*(IF(B31&lt;3000,0.08,IF(B31&lt;15000,0.1,0.12)))</f>
        <v>511797.139000626</v>
      </c>
      <c r="E31" s="11"/>
      <c r="F31" s="23">
        <f>B31+D31+E31+C31</f>
        <v>4776773.29733918</v>
      </c>
      <c r="G31" s="8"/>
    </row>
    <row r="32" ht="20.05" customHeight="1">
      <c r="A32" t="s" s="12">
        <v>40</v>
      </c>
      <c r="B32" s="11">
        <f>F31</f>
        <v>4776773.29733918</v>
      </c>
      <c r="C32" s="8"/>
      <c r="D32" s="11">
        <f>B32*(IF(B32&lt;3000,0.08,IF(B32&lt;15000,0.1,0.12)))</f>
        <v>573212.795680702</v>
      </c>
      <c r="E32" s="11"/>
      <c r="F32" s="23">
        <f>B32+D32+E32+C32</f>
        <v>5349986.09301988</v>
      </c>
      <c r="G32" s="8"/>
    </row>
    <row r="33" ht="20.05" customHeight="1">
      <c r="A33" t="s" s="12">
        <v>41</v>
      </c>
      <c r="B33" s="11">
        <f>F32</f>
        <v>5349986.09301988</v>
      </c>
      <c r="C33" s="8"/>
      <c r="D33" s="11">
        <f>B33*(IF(B33&lt;3000,0.08,IF(B33&lt;15000,0.1,0.12)))</f>
        <v>641998.331162386</v>
      </c>
      <c r="E33" s="11"/>
      <c r="F33" s="23">
        <f>B33+D33+E33+C33</f>
        <v>5991984.42418227</v>
      </c>
      <c r="G33" s="8"/>
    </row>
    <row r="34" ht="20.05" customHeight="1">
      <c r="A34" t="s" s="12">
        <v>42</v>
      </c>
      <c r="B34" s="11">
        <f>F33</f>
        <v>5991984.42418227</v>
      </c>
      <c r="C34" s="8"/>
      <c r="D34" s="11">
        <f>B34*(IF(B34&lt;3000,0.08,IF(B34&lt;15000,0.1,0.12)))</f>
        <v>719038.1309018719</v>
      </c>
      <c r="E34" s="11"/>
      <c r="F34" s="23">
        <f>B34+D34+E34+C34</f>
        <v>6711022.55508414</v>
      </c>
      <c r="G34" s="23"/>
    </row>
    <row r="35" ht="20.05" customHeight="1">
      <c r="A35" t="s" s="12">
        <v>43</v>
      </c>
      <c r="B35" s="11">
        <f>F34</f>
        <v>6711022.55508414</v>
      </c>
      <c r="C35" s="8"/>
      <c r="D35" s="11">
        <f>B35*(IF(B35&lt;3000,0.08,IF(B35&lt;15000,0.1,0.12)))</f>
        <v>805322.706610097</v>
      </c>
      <c r="E35" s="11"/>
      <c r="F35" s="23">
        <f>B35+D35+E35+C35</f>
        <v>7516345.26169424</v>
      </c>
      <c r="G35" s="23"/>
    </row>
    <row r="36" ht="20.05" customHeight="1">
      <c r="A36" t="s" s="12">
        <v>44</v>
      </c>
      <c r="B36" s="11">
        <f>F35</f>
        <v>7516345.26169424</v>
      </c>
      <c r="C36" s="8"/>
      <c r="D36" s="11">
        <f>B36*(IF(B36&lt;3000,0.08,IF(B36&lt;15000,0.1,0.12)))</f>
        <v>901961.431403309</v>
      </c>
      <c r="E36" s="11"/>
      <c r="F36" s="23">
        <f>B36+D36+E36+C36</f>
        <v>8418306.69309755</v>
      </c>
      <c r="G36" s="23"/>
    </row>
    <row r="37" ht="20.05" customHeight="1">
      <c r="A37" t="s" s="12">
        <v>45</v>
      </c>
      <c r="B37" s="11">
        <f>F36</f>
        <v>8418306.69309755</v>
      </c>
      <c r="C37" s="8"/>
      <c r="D37" s="11">
        <f>B37*(IF(B37&lt;3000,0.08,IF(B37&lt;15000,0.1,0.12)))</f>
        <v>1010196.80317171</v>
      </c>
      <c r="E37" s="11"/>
      <c r="F37" s="23">
        <f>B37+D37+E37+C37</f>
        <v>9428503.49626926</v>
      </c>
      <c r="G37" s="23"/>
    </row>
    <row r="38" ht="20.05" customHeight="1">
      <c r="A38" t="s" s="12">
        <v>46</v>
      </c>
      <c r="B38" s="11">
        <f>F37</f>
        <v>9428503.49626926</v>
      </c>
      <c r="C38" s="8"/>
      <c r="D38" s="11">
        <f>B38*(IF(B38&lt;3000,0.08,IF(B38&lt;15000,0.1,0.12)))</f>
        <v>1131420.41955231</v>
      </c>
      <c r="E38" s="11"/>
      <c r="F38" s="23">
        <f>B38+D38+E38+C38</f>
        <v>10559923.9158216</v>
      </c>
      <c r="G38" s="23"/>
    </row>
    <row r="39" ht="20.05" customHeight="1">
      <c r="A39" t="s" s="12">
        <v>47</v>
      </c>
      <c r="B39" s="11">
        <f>F38</f>
        <v>10559923.9158216</v>
      </c>
      <c r="C39" s="8"/>
      <c r="D39" s="11">
        <f>B39*(IF(B39&lt;3000,0.08,IF(B39&lt;15000,0.1,0.12)))</f>
        <v>1267190.86989859</v>
      </c>
      <c r="E39" s="11"/>
      <c r="F39" s="23">
        <f>B39+D39+E39+C39</f>
        <v>11827114.7857202</v>
      </c>
      <c r="G39" s="23"/>
    </row>
    <row r="40" ht="20.05" customHeight="1">
      <c r="A40" t="s" s="12">
        <v>48</v>
      </c>
      <c r="B40" s="11">
        <f>F39</f>
        <v>11827114.7857202</v>
      </c>
      <c r="C40" s="8"/>
      <c r="D40" s="11">
        <f>B40*(IF(B40&lt;3000,0.08,IF(B40&lt;15000,0.1,0.12)))</f>
        <v>1419253.77428642</v>
      </c>
      <c r="E40" s="11"/>
      <c r="F40" s="23">
        <f>B40+D40+E40+C40</f>
        <v>13246368.5600066</v>
      </c>
      <c r="G40" s="23"/>
    </row>
    <row r="41" ht="20.05" customHeight="1">
      <c r="A41" t="s" s="12">
        <v>49</v>
      </c>
      <c r="B41" s="11">
        <f>F40</f>
        <v>13246368.5600066</v>
      </c>
      <c r="C41" s="8"/>
      <c r="D41" s="11">
        <f>B41*(IF(B41&lt;3000,0.08,IF(B41&lt;15000,0.1,0.12)))</f>
        <v>1589564.22720079</v>
      </c>
      <c r="E41" s="11"/>
      <c r="F41" s="23">
        <f>B41+D41+E41+C41</f>
        <v>14835932.7872074</v>
      </c>
      <c r="G41" s="23"/>
    </row>
    <row r="42" ht="20.05" customHeight="1">
      <c r="A42" t="s" s="12">
        <v>50</v>
      </c>
      <c r="B42" s="11">
        <f>F41</f>
        <v>14835932.7872074</v>
      </c>
      <c r="C42" s="8"/>
      <c r="D42" s="11">
        <f>B42*(IF(B42&lt;3000,0.08,IF(B42&lt;15000,0.1,0.12)))</f>
        <v>1780311.93446489</v>
      </c>
      <c r="E42" s="11"/>
      <c r="F42" s="23">
        <f>B42+D42+E42+C42</f>
        <v>16616244.7216723</v>
      </c>
      <c r="G42" s="23"/>
    </row>
    <row r="43" ht="20.05" customHeight="1">
      <c r="A43" t="s" s="12">
        <v>51</v>
      </c>
      <c r="B43" s="11">
        <f>F42</f>
        <v>16616244.7216723</v>
      </c>
      <c r="C43" s="8"/>
      <c r="D43" s="11">
        <f>B43*(IF(B43&lt;3000,0.08,IF(B43&lt;15000,0.1,0.12)))</f>
        <v>1993949.36660068</v>
      </c>
      <c r="E43" s="11"/>
      <c r="F43" s="23">
        <f>B43+D43+E43+C43</f>
        <v>18610194.088273</v>
      </c>
      <c r="G43" s="23"/>
    </row>
    <row r="44" ht="20.05" customHeight="1">
      <c r="A44" t="s" s="12">
        <v>52</v>
      </c>
      <c r="B44" s="11">
        <f>F43</f>
        <v>18610194.088273</v>
      </c>
      <c r="C44" s="8"/>
      <c r="D44" s="11">
        <f>B44*(IF(B44&lt;3000,0.08,IF(B44&lt;15000,0.1,0.12)))</f>
        <v>2233223.29059276</v>
      </c>
      <c r="E44" s="11"/>
      <c r="F44" s="23">
        <f>B44+D44+E44+C44</f>
        <v>20843417.3788658</v>
      </c>
      <c r="G44" s="23"/>
    </row>
    <row r="45" ht="20.05" customHeight="1">
      <c r="A45" t="s" s="12">
        <v>53</v>
      </c>
      <c r="B45" s="11">
        <f>F44</f>
        <v>20843417.3788658</v>
      </c>
      <c r="C45" s="8"/>
      <c r="D45" s="11">
        <f>B45*(IF(B45&lt;3000,0.08,IF(B45&lt;15000,0.1,0.12)))</f>
        <v>2501210.0854639</v>
      </c>
      <c r="E45" s="11"/>
      <c r="F45" s="23">
        <f>B45+D45+E45+C45</f>
        <v>23344627.4643297</v>
      </c>
      <c r="G45" s="23"/>
    </row>
    <row r="46" ht="20.05" customHeight="1">
      <c r="A46" t="s" s="12">
        <v>54</v>
      </c>
      <c r="B46" s="11">
        <f>F45</f>
        <v>23344627.4643297</v>
      </c>
      <c r="C46" s="8"/>
      <c r="D46" s="11">
        <f>B46*(IF(B46&lt;3000,0.08,IF(B46&lt;15000,0.1,0.12)))</f>
        <v>2801355.29571956</v>
      </c>
      <c r="E46" s="11"/>
      <c r="F46" s="23">
        <f>B46+D46+E46+C46</f>
        <v>26145982.7600493</v>
      </c>
      <c r="G46" s="23"/>
    </row>
    <row r="47" ht="20.05" customHeight="1">
      <c r="A47" t="s" s="12">
        <v>55</v>
      </c>
      <c r="B47" s="11">
        <f>F46</f>
        <v>26145982.7600493</v>
      </c>
      <c r="C47" s="8"/>
      <c r="D47" s="11">
        <f>B47*(IF(B47&lt;3000,0.08,IF(B47&lt;15000,0.1,0.12)))</f>
        <v>3137517.93120592</v>
      </c>
      <c r="E47" s="11"/>
      <c r="F47" s="23">
        <f>B47+D47+E47+C47</f>
        <v>29283500.6912552</v>
      </c>
      <c r="G47" s="23"/>
    </row>
    <row r="48" ht="20.05" customHeight="1">
      <c r="A48" t="s" s="12">
        <v>56</v>
      </c>
      <c r="B48" s="11">
        <f>F47</f>
        <v>29283500.6912552</v>
      </c>
      <c r="C48" s="8"/>
      <c r="D48" s="11">
        <f>B48*(IF(B48&lt;3000,0.08,IF(B48&lt;15000,0.1,0.12)))</f>
        <v>3514020.08295062</v>
      </c>
      <c r="E48" s="11"/>
      <c r="F48" s="23">
        <f>B48+D48+E48+C48</f>
        <v>32797520.7742058</v>
      </c>
      <c r="G48" s="23"/>
    </row>
    <row r="49" ht="20.05" customHeight="1">
      <c r="A49" t="s" s="12">
        <v>57</v>
      </c>
      <c r="B49" s="11">
        <f>F48</f>
        <v>32797520.7742058</v>
      </c>
      <c r="C49" s="8"/>
      <c r="D49" s="11">
        <f>B49*(IF(B49&lt;3000,0.08,IF(B49&lt;15000,0.1,0.12)))</f>
        <v>3935702.4929047</v>
      </c>
      <c r="E49" s="11"/>
      <c r="F49" s="23">
        <f>B49+D49+E49+C49</f>
        <v>36733223.2671105</v>
      </c>
      <c r="G49" s="23"/>
    </row>
    <row r="50" ht="20.05" customHeight="1">
      <c r="A50" t="s" s="12">
        <v>58</v>
      </c>
      <c r="B50" s="11">
        <f>F49</f>
        <v>36733223.2671105</v>
      </c>
      <c r="C50" s="8"/>
      <c r="D50" s="11">
        <f>B50*(IF(B50&lt;3000,0.08,IF(B50&lt;15000,0.1,0.12)))</f>
        <v>4407986.79205326</v>
      </c>
      <c r="E50" s="11"/>
      <c r="F50" s="23">
        <f>B50+D50+E50+C50</f>
        <v>41141210.0591638</v>
      </c>
      <c r="G50" s="23"/>
    </row>
    <row r="51" ht="20.05" customHeight="1">
      <c r="A51" t="s" s="12">
        <v>59</v>
      </c>
      <c r="B51" s="11">
        <f>F50</f>
        <v>41141210.0591638</v>
      </c>
      <c r="C51" s="8"/>
      <c r="D51" s="11">
        <f>B51*(IF(B51&lt;3000,0.08,IF(B51&lt;15000,0.1,0.12)))</f>
        <v>4936945.20709966</v>
      </c>
      <c r="E51" s="11"/>
      <c r="F51" s="23">
        <f>B51+D51+E51+C51</f>
        <v>46078155.2662635</v>
      </c>
      <c r="G51" s="23"/>
    </row>
    <row r="52" ht="20.05" customHeight="1">
      <c r="A52" t="s" s="12">
        <v>60</v>
      </c>
      <c r="B52" s="11">
        <f>F51</f>
        <v>46078155.2662635</v>
      </c>
      <c r="C52" s="8"/>
      <c r="D52" s="11">
        <f>B52*(IF(B52&lt;3000,0.08,IF(B52&lt;15000,0.1,0.12)))</f>
        <v>5529378.63195162</v>
      </c>
      <c r="E52" s="11"/>
      <c r="F52" s="23">
        <f>B52+D52+E52+C52</f>
        <v>51607533.8982151</v>
      </c>
      <c r="G52" s="23"/>
    </row>
    <row r="53" ht="20.05" customHeight="1">
      <c r="A53" t="s" s="12">
        <v>61</v>
      </c>
      <c r="B53" s="11">
        <f>F52</f>
        <v>51607533.8982151</v>
      </c>
      <c r="C53" s="8"/>
      <c r="D53" s="11">
        <f>B53*(IF(B53&lt;3000,0.08,IF(B53&lt;15000,0.1,0.12)))</f>
        <v>6192904.06778581</v>
      </c>
      <c r="E53" s="11"/>
      <c r="F53" s="23">
        <f>B53+D53+E53+C53</f>
        <v>57800437.9660009</v>
      </c>
      <c r="G53" s="23"/>
    </row>
    <row r="54" ht="20.05" customHeight="1">
      <c r="A54" t="s" s="12">
        <v>62</v>
      </c>
      <c r="B54" s="11">
        <f>F53</f>
        <v>57800437.9660009</v>
      </c>
      <c r="C54" s="8"/>
      <c r="D54" s="11">
        <f>B54*(IF(B54&lt;3000,0.08,IF(B54&lt;15000,0.1,0.12)))</f>
        <v>6936052.55592011</v>
      </c>
      <c r="E54" s="11"/>
      <c r="F54" s="23">
        <f>B54+D54+E54+C54</f>
        <v>64736490.521921</v>
      </c>
      <c r="G54" s="23"/>
    </row>
    <row r="55" ht="20.05" customHeight="1">
      <c r="A55" t="s" s="12">
        <v>63</v>
      </c>
      <c r="B55" s="11">
        <f>F54</f>
        <v>64736490.521921</v>
      </c>
      <c r="C55" s="8"/>
      <c r="D55" s="11">
        <f>B55*(IF(B55&lt;3000,0.08,IF(B55&lt;15000,0.1,0.12)))</f>
        <v>7768378.86263052</v>
      </c>
      <c r="E55" s="11"/>
      <c r="F55" s="23">
        <f>B55+D55+E55+C55</f>
        <v>72504869.3845515</v>
      </c>
      <c r="G55" s="23"/>
    </row>
    <row r="56" ht="20.05" customHeight="1">
      <c r="A56" t="s" s="12">
        <v>64</v>
      </c>
      <c r="B56" s="11">
        <f>F55</f>
        <v>72504869.3845515</v>
      </c>
      <c r="C56" s="8"/>
      <c r="D56" s="11">
        <f>B56*(IF(B56&lt;3000,0.08,IF(B56&lt;15000,0.1,0.12)))</f>
        <v>8700584.32614618</v>
      </c>
      <c r="E56" s="11"/>
      <c r="F56" s="23">
        <f>B56+D56+E56+C56</f>
        <v>81205453.7106977</v>
      </c>
      <c r="G56" s="23"/>
    </row>
    <row r="57" ht="20.05" customHeight="1">
      <c r="A57" t="s" s="12">
        <v>65</v>
      </c>
      <c r="B57" s="11">
        <f>F56</f>
        <v>81205453.7106977</v>
      </c>
      <c r="C57" s="8"/>
      <c r="D57" s="11">
        <f>B57*(IF(B57&lt;3000,0.08,IF(B57&lt;15000,0.1,0.12)))</f>
        <v>9744654.44528372</v>
      </c>
      <c r="E57" s="11"/>
      <c r="F57" s="23">
        <f>B57+D57+E57+C57</f>
        <v>90950108.15598141</v>
      </c>
      <c r="G57" s="23"/>
    </row>
    <row r="58" ht="20.05" customHeight="1">
      <c r="A58" t="s" s="12">
        <v>66</v>
      </c>
      <c r="B58" s="11">
        <f>F57</f>
        <v>90950108.15598141</v>
      </c>
      <c r="C58" s="8"/>
      <c r="D58" s="11">
        <f>B58*(IF(B58&lt;3000,0.08,IF(B58&lt;15000,0.1,0.12)))</f>
        <v>10914012.9787178</v>
      </c>
      <c r="E58" s="11"/>
      <c r="F58" s="23">
        <f>B58+D58+E58+C58</f>
        <v>101864121.134699</v>
      </c>
      <c r="G58" s="23"/>
    </row>
    <row r="59" ht="20.05" customHeight="1">
      <c r="A59" t="s" s="12">
        <v>67</v>
      </c>
      <c r="B59" s="11">
        <f>F58</f>
        <v>101864121.134699</v>
      </c>
      <c r="C59" s="8"/>
      <c r="D59" s="11">
        <f>B59*(IF(B59&lt;3000,0.08,IF(B59&lt;15000,0.1,0.12)))</f>
        <v>12223694.5361639</v>
      </c>
      <c r="E59" s="11"/>
      <c r="F59" s="23">
        <f>B59+D59+E59+C59</f>
        <v>114087815.670863</v>
      </c>
      <c r="G59" s="23"/>
    </row>
    <row r="60" ht="20.05" customHeight="1">
      <c r="A60" t="s" s="12">
        <v>68</v>
      </c>
      <c r="B60" s="11">
        <f>F59</f>
        <v>114087815.670863</v>
      </c>
      <c r="C60" s="8"/>
      <c r="D60" s="11">
        <f>B60*(IF(B60&lt;3000,0.08,IF(B60&lt;15000,0.1,0.12)))</f>
        <v>13690537.8805036</v>
      </c>
      <c r="E60" s="11"/>
      <c r="F60" s="23">
        <f>B60+D60+E60+C60</f>
        <v>127778353.551367</v>
      </c>
      <c r="G60" s="23"/>
    </row>
    <row r="61" ht="20.05" customHeight="1">
      <c r="A61" t="s" s="12">
        <v>69</v>
      </c>
      <c r="B61" s="11">
        <f>F60</f>
        <v>127778353.551367</v>
      </c>
      <c r="C61" s="8"/>
      <c r="D61" s="11">
        <f>B61*(IF(B61&lt;3000,0.08,IF(B61&lt;15000,0.1,0.12)))</f>
        <v>15333402.426164</v>
      </c>
      <c r="E61" s="11"/>
      <c r="F61" s="23">
        <f>B61+D61+E61+C61</f>
        <v>143111755.977531</v>
      </c>
      <c r="G61" s="23"/>
    </row>
    <row r="62" ht="20.05" customHeight="1">
      <c r="A62" t="s" s="12">
        <v>70</v>
      </c>
      <c r="B62" s="11">
        <f>F61</f>
        <v>143111755.977531</v>
      </c>
      <c r="C62" s="8"/>
      <c r="D62" s="11">
        <f>B62*(IF(B62&lt;3000,0.08,IF(B62&lt;15000,0.1,0.12)))</f>
        <v>17173410.7173037</v>
      </c>
      <c r="E62" s="11"/>
      <c r="F62" s="23">
        <f>B62+D62+E62+C62</f>
        <v>160285166.694835</v>
      </c>
      <c r="G62" s="23"/>
    </row>
    <row r="63" ht="20.05" customHeight="1">
      <c r="A63" t="s" s="12">
        <v>71</v>
      </c>
      <c r="B63" s="11">
        <f>F62</f>
        <v>160285166.694835</v>
      </c>
      <c r="C63" s="8"/>
      <c r="D63" s="11">
        <f>B63*(IF(B63&lt;3000,0.08,IF(B63&lt;15000,0.1,0.12)))</f>
        <v>19234220.0033802</v>
      </c>
      <c r="E63" s="11"/>
      <c r="F63" s="23">
        <f>B63+D63+E63+C63</f>
        <v>179519386.698215</v>
      </c>
      <c r="G63" s="23"/>
    </row>
    <row r="64" ht="20.05" customHeight="1">
      <c r="A64" t="s" s="12">
        <v>72</v>
      </c>
      <c r="B64" s="11">
        <f>F63</f>
        <v>179519386.698215</v>
      </c>
      <c r="C64" s="11"/>
      <c r="D64" s="11">
        <f>B64*(IF(B64&lt;3000,0.08,IF(B64&lt;15000,0.1,0.12)))</f>
        <v>21542326.4037858</v>
      </c>
      <c r="E64" s="11"/>
      <c r="F64" s="23">
        <f>B64+D64+E64+C64</f>
        <v>201061713.102001</v>
      </c>
      <c r="G64" s="23"/>
    </row>
    <row r="65" ht="20.05" customHeight="1">
      <c r="A65" t="s" s="12">
        <v>73</v>
      </c>
      <c r="B65" s="11">
        <f>F64</f>
        <v>201061713.102001</v>
      </c>
      <c r="C65" s="11"/>
      <c r="D65" s="11">
        <f>B65*(IF(B65&lt;3000,0.08,IF(B65&lt;15000,0.1,0.12)))</f>
        <v>24127405.5722401</v>
      </c>
      <c r="E65" s="11"/>
      <c r="F65" s="23">
        <f>B65+D65+E65+C65</f>
        <v>225189118.674241</v>
      </c>
      <c r="G65" s="23"/>
    </row>
    <row r="66" ht="20.05" customHeight="1">
      <c r="A66" t="s" s="12">
        <v>74</v>
      </c>
      <c r="B66" s="11">
        <f>F65</f>
        <v>225189118.674241</v>
      </c>
      <c r="C66" s="11"/>
      <c r="D66" s="11">
        <f>B66*(IF(B66&lt;3000,0.08,IF(B66&lt;15000,0.1,0.12)))</f>
        <v>27022694.2409089</v>
      </c>
      <c r="E66" s="11"/>
      <c r="F66" s="23">
        <f>B66+D66+E66+C66</f>
        <v>252211812.91515</v>
      </c>
      <c r="G66" s="23"/>
    </row>
    <row r="67" ht="20.05" customHeight="1">
      <c r="A67" t="s" s="12">
        <v>75</v>
      </c>
      <c r="B67" s="11">
        <f>F66</f>
        <v>252211812.91515</v>
      </c>
      <c r="C67" s="11"/>
      <c r="D67" s="11">
        <f>B67*(IF(B67&lt;3000,0.08,IF(B67&lt;15000,0.1,0.12)))</f>
        <v>30265417.549818</v>
      </c>
      <c r="E67" s="11"/>
      <c r="F67" s="23">
        <f>B67+D67+E67+C67</f>
        <v>282477230.464968</v>
      </c>
      <c r="G67" s="23"/>
    </row>
    <row r="68" ht="20.05" customHeight="1">
      <c r="A68" t="s" s="12">
        <v>76</v>
      </c>
      <c r="B68" s="11">
        <f>F67</f>
        <v>282477230.464968</v>
      </c>
      <c r="C68" s="11"/>
      <c r="D68" s="11">
        <f>B68*(IF(B68&lt;3000,0.08,IF(B68&lt;15000,0.1,0.12)))</f>
        <v>33897267.6557962</v>
      </c>
      <c r="E68" s="11"/>
      <c r="F68" s="23">
        <f>B68+D68+E68+C68</f>
        <v>316374498.120764</v>
      </c>
      <c r="G68" s="23"/>
    </row>
    <row r="69" ht="20.05" customHeight="1">
      <c r="A69" t="s" s="12">
        <v>77</v>
      </c>
      <c r="B69" s="11">
        <f>F68</f>
        <v>316374498.120764</v>
      </c>
      <c r="C69" s="11"/>
      <c r="D69" s="11">
        <f>B69*(IF(B69&lt;3000,0.08,IF(B69&lt;15000,0.1,0.12)))</f>
        <v>37964939.7744917</v>
      </c>
      <c r="E69" s="11"/>
      <c r="F69" s="23">
        <f>B69+D69+E69+C69</f>
        <v>354339437.895256</v>
      </c>
      <c r="G69" s="23"/>
    </row>
    <row r="70" ht="20.05" customHeight="1">
      <c r="A70" t="s" s="12">
        <v>78</v>
      </c>
      <c r="B70" s="11">
        <f>F69</f>
        <v>354339437.895256</v>
      </c>
      <c r="C70" s="11"/>
      <c r="D70" s="11">
        <f>B70*(IF(B70&lt;3000,0.08,IF(B70&lt;15000,0.1,0.12)))</f>
        <v>42520732.5474307</v>
      </c>
      <c r="E70" s="11"/>
      <c r="F70" s="23">
        <f>B70+D70+E70+C70</f>
        <v>396860170.442687</v>
      </c>
      <c r="G70" s="23"/>
    </row>
    <row r="71" ht="20.05" customHeight="1">
      <c r="A71" t="s" s="12">
        <v>79</v>
      </c>
      <c r="B71" s="11">
        <f>F70</f>
        <v>396860170.442687</v>
      </c>
      <c r="C71" s="11"/>
      <c r="D71" s="11">
        <f>B71*(IF(B71&lt;3000,0.08,IF(B71&lt;15000,0.1,0.12)))</f>
        <v>47623220.4531224</v>
      </c>
      <c r="E71" s="11"/>
      <c r="F71" s="23">
        <f>B71+D71+E71+C71</f>
        <v>444483390.895809</v>
      </c>
      <c r="G71" s="23"/>
    </row>
    <row r="72" ht="20.05" customHeight="1">
      <c r="A72" t="s" s="12">
        <v>80</v>
      </c>
      <c r="B72" s="11">
        <f>F71</f>
        <v>444483390.895809</v>
      </c>
      <c r="C72" s="11"/>
      <c r="D72" s="11">
        <f>B72*(IF(B72&lt;3000,0.08,IF(B72&lt;15000,0.1,0.12)))</f>
        <v>53338006.9074971</v>
      </c>
      <c r="E72" s="11"/>
      <c r="F72" s="23">
        <f>B72+D72+E72+C72</f>
        <v>497821397.803306</v>
      </c>
      <c r="G72" s="23"/>
    </row>
    <row r="73" ht="20.05" customHeight="1">
      <c r="A73" t="s" s="12">
        <v>81</v>
      </c>
      <c r="B73" s="11">
        <f>F72</f>
        <v>497821397.803306</v>
      </c>
      <c r="C73" s="11"/>
      <c r="D73" s="11">
        <f>B73*(IF(B73&lt;3000,0.08,IF(B73&lt;15000,0.1,0.12)))</f>
        <v>59738567.7363967</v>
      </c>
      <c r="E73" s="11"/>
      <c r="F73" s="23">
        <f>B73+D73+E73+C73</f>
        <v>557559965.539703</v>
      </c>
      <c r="G73" s="23"/>
    </row>
    <row r="74" ht="20.05" customHeight="1">
      <c r="A74" t="s" s="12">
        <v>82</v>
      </c>
      <c r="B74" s="11">
        <f>F73</f>
        <v>557559965.539703</v>
      </c>
      <c r="C74" s="11"/>
      <c r="D74" s="11">
        <f>B74*(IF(B74&lt;3000,0.08,IF(B74&lt;15000,0.1,0.12)))</f>
        <v>66907195.8647644</v>
      </c>
      <c r="E74" s="11"/>
      <c r="F74" s="23">
        <f>B74+D74+E74+C74</f>
        <v>624467161.404467</v>
      </c>
      <c r="G74" s="23"/>
    </row>
    <row r="75" ht="20.05" customHeight="1">
      <c r="A75" t="s" s="12">
        <v>83</v>
      </c>
      <c r="B75" s="11">
        <f>F74</f>
        <v>624467161.404467</v>
      </c>
      <c r="C75" s="11"/>
      <c r="D75" s="11">
        <f>B75*(IF(B75&lt;3000,0.08,IF(B75&lt;15000,0.1,0.12)))</f>
        <v>74936059.368536</v>
      </c>
      <c r="E75" s="11"/>
      <c r="F75" s="23">
        <f>B75+D75+E75+C75</f>
        <v>699403220.773003</v>
      </c>
      <c r="G75" s="23"/>
    </row>
    <row r="76" ht="20.05" customHeight="1">
      <c r="A76" t="s" s="12">
        <v>84</v>
      </c>
      <c r="B76" s="11">
        <f>F75</f>
        <v>699403220.773003</v>
      </c>
      <c r="C76" s="11"/>
      <c r="D76" s="11">
        <f>B76*(IF(B76&lt;3000,0.08,IF(B76&lt;15000,0.1,0.12)))</f>
        <v>83928386.4927604</v>
      </c>
      <c r="E76" s="11"/>
      <c r="F76" s="23">
        <f>B76+D76+E76+C76</f>
        <v>783331607.265763</v>
      </c>
      <c r="G76" s="23"/>
    </row>
    <row r="77" ht="20.05" customHeight="1">
      <c r="A77" t="s" s="12">
        <v>85</v>
      </c>
      <c r="B77" s="11">
        <f>F76</f>
        <v>783331607.265763</v>
      </c>
      <c r="C77" s="11"/>
      <c r="D77" s="11">
        <f>B77*(IF(B77&lt;3000,0.08,IF(B77&lt;15000,0.1,0.12)))</f>
        <v>93999792.8718916</v>
      </c>
      <c r="E77" s="11"/>
      <c r="F77" s="23">
        <f>B77+D77+E77+C77</f>
        <v>877331400.137655</v>
      </c>
      <c r="G77" s="23"/>
    </row>
    <row r="78" ht="20.05" customHeight="1">
      <c r="A78" t="s" s="12">
        <v>86</v>
      </c>
      <c r="B78" s="11">
        <f>F77</f>
        <v>877331400.137655</v>
      </c>
      <c r="C78" s="11"/>
      <c r="D78" s="11">
        <f>B78*(IF(B78&lt;3000,0.08,IF(B78&lt;15000,0.1,0.12)))</f>
        <v>105279768.016519</v>
      </c>
      <c r="E78" s="11"/>
      <c r="F78" s="23">
        <f>B78+D78+E78+C78</f>
        <v>982611168.154174</v>
      </c>
      <c r="G78" s="23"/>
    </row>
    <row r="79" ht="20.05" customHeight="1">
      <c r="A79" t="s" s="12">
        <v>87</v>
      </c>
      <c r="B79" s="11">
        <f>F78</f>
        <v>982611168.154174</v>
      </c>
      <c r="C79" s="11"/>
      <c r="D79" s="11">
        <f>B79*(IF(B79&lt;3000,0.08,IF(B79&lt;15000,0.1,0.12)))</f>
        <v>117913340.178501</v>
      </c>
      <c r="E79" s="11"/>
      <c r="F79" s="23">
        <f>B79+D79+E79+C79</f>
        <v>1100524508.33268</v>
      </c>
      <c r="G79" s="23"/>
    </row>
    <row r="80" ht="20.05" customHeight="1">
      <c r="A80" t="s" s="12">
        <v>88</v>
      </c>
      <c r="B80" s="11">
        <f>F79</f>
        <v>1100524508.33268</v>
      </c>
      <c r="C80" s="11"/>
      <c r="D80" s="11">
        <f>B80*(IF(B80&lt;3000,0.08,IF(B80&lt;15000,0.1,0.12)))</f>
        <v>132062940.999922</v>
      </c>
      <c r="E80" s="11"/>
      <c r="F80" s="23">
        <f>B80+D80+E80+C80</f>
        <v>1232587449.3326</v>
      </c>
      <c r="G80" s="23"/>
    </row>
    <row r="81" ht="20.05" customHeight="1">
      <c r="A81" t="s" s="12">
        <v>89</v>
      </c>
      <c r="B81" s="11">
        <f>F80</f>
        <v>1232587449.3326</v>
      </c>
      <c r="C81" s="11"/>
      <c r="D81" s="11">
        <f>B81*(IF(B81&lt;3000,0.08,IF(B81&lt;15000,0.1,0.12)))</f>
        <v>147910493.919912</v>
      </c>
      <c r="E81" s="11"/>
      <c r="F81" s="23">
        <f>B81+D81+E81+C81</f>
        <v>1380497943.25251</v>
      </c>
      <c r="G81" s="23"/>
    </row>
    <row r="82" ht="20.05" customHeight="1">
      <c r="A82" t="s" s="12">
        <v>90</v>
      </c>
      <c r="B82" s="11">
        <f>F81</f>
        <v>1380497943.25251</v>
      </c>
      <c r="C82" s="11"/>
      <c r="D82" s="11">
        <f>B82*(IF(B82&lt;3000,0.08,IF(B82&lt;15000,0.1,0.12)))</f>
        <v>165659753.190301</v>
      </c>
      <c r="E82" s="11"/>
      <c r="F82" s="23">
        <f>B82+D82+E82+C82</f>
        <v>1546157696.44281</v>
      </c>
      <c r="G82" s="23"/>
    </row>
    <row r="83" ht="20.05" customHeight="1">
      <c r="A83" t="s" s="12">
        <v>91</v>
      </c>
      <c r="B83" s="11">
        <f>F82</f>
        <v>1546157696.44281</v>
      </c>
      <c r="C83" s="11"/>
      <c r="D83" s="11">
        <f>B83*(IF(B83&lt;3000,0.08,IF(B83&lt;15000,0.1,0.12)))</f>
        <v>185538923.573137</v>
      </c>
      <c r="E83" s="11"/>
      <c r="F83" s="23">
        <f>B83+D83+E83+C83</f>
        <v>1731696620.01595</v>
      </c>
      <c r="G83" s="23"/>
    </row>
    <row r="84" ht="20.05" customHeight="1">
      <c r="A84" t="s" s="12">
        <v>92</v>
      </c>
      <c r="B84" s="11">
        <f>F83</f>
        <v>1731696620.01595</v>
      </c>
      <c r="C84" s="11"/>
      <c r="D84" s="11">
        <f>B84*(IF(B84&lt;3000,0.08,IF(B84&lt;15000,0.1,0.12)))</f>
        <v>207803594.401914</v>
      </c>
      <c r="E84" s="11"/>
      <c r="F84" s="23">
        <f>B84+D84+E84+C84</f>
        <v>1939500214.41786</v>
      </c>
      <c r="G84" s="23"/>
    </row>
    <row r="85" ht="20.05" customHeight="1">
      <c r="A85" t="s" s="12">
        <v>93</v>
      </c>
      <c r="B85" s="11">
        <f>F84</f>
        <v>1939500214.41786</v>
      </c>
      <c r="C85" s="11"/>
      <c r="D85" s="11">
        <f>B85*(IF(B85&lt;3000,0.08,IF(B85&lt;15000,0.1,0.12)))</f>
        <v>232740025.730143</v>
      </c>
      <c r="E85" s="11"/>
      <c r="F85" s="23">
        <f>B85+D85+E85+C85</f>
        <v>2172240240.148</v>
      </c>
      <c r="G85" s="23"/>
    </row>
    <row r="86" ht="20.05" customHeight="1">
      <c r="A86" t="s" s="12">
        <v>94</v>
      </c>
      <c r="B86" s="11">
        <f>F85</f>
        <v>2172240240.148</v>
      </c>
      <c r="C86" s="11"/>
      <c r="D86" s="11">
        <f>B86*(IF(B86&lt;3000,0.08,IF(B86&lt;15000,0.1,0.12)))</f>
        <v>260668828.81776</v>
      </c>
      <c r="E86" s="11"/>
      <c r="F86" s="23">
        <f>B86+D86+E86+C86</f>
        <v>2432909068.96576</v>
      </c>
      <c r="G86" s="23"/>
    </row>
    <row r="87" ht="20.05" customHeight="1">
      <c r="A87" t="s" s="12">
        <v>95</v>
      </c>
      <c r="B87" s="11">
        <f>F86</f>
        <v>2432909068.96576</v>
      </c>
      <c r="C87" s="11"/>
      <c r="D87" s="11">
        <f>B87*(IF(B87&lt;3000,0.08,IF(B87&lt;15000,0.1,0.12)))</f>
        <v>291949088.275891</v>
      </c>
      <c r="E87" s="11"/>
      <c r="F87" s="23">
        <f>B87+D87+E87+C87</f>
        <v>2724858157.24165</v>
      </c>
      <c r="G87" s="23"/>
    </row>
    <row r="88" ht="20.05" customHeight="1">
      <c r="A88" t="s" s="12">
        <v>96</v>
      </c>
      <c r="B88" s="11">
        <f>F87</f>
        <v>2724858157.24165</v>
      </c>
      <c r="C88" s="11"/>
      <c r="D88" s="11">
        <f>B88*(IF(B88&lt;3000,0.08,IF(B88&lt;15000,0.1,0.12)))</f>
        <v>326982978.868998</v>
      </c>
      <c r="E88" s="11"/>
      <c r="F88" s="23">
        <f>B88+D88+E88+C88</f>
        <v>3051841136.11065</v>
      </c>
      <c r="G88" s="23"/>
    </row>
    <row r="89" ht="20.05" customHeight="1">
      <c r="A89" t="s" s="12">
        <v>97</v>
      </c>
      <c r="B89" s="11">
        <f>F88</f>
        <v>3051841136.11065</v>
      </c>
      <c r="C89" s="11"/>
      <c r="D89" s="11">
        <f>B89*(IF(B89&lt;3000,0.08,IF(B89&lt;15000,0.1,0.12)))</f>
        <v>366220936.333278</v>
      </c>
      <c r="E89" s="11"/>
      <c r="F89" s="23">
        <f>B89+D89+E89+C89</f>
        <v>3418062072.44393</v>
      </c>
      <c r="G89" s="23"/>
    </row>
    <row r="90" ht="20.05" customHeight="1">
      <c r="A90" t="s" s="12">
        <v>98</v>
      </c>
      <c r="B90" s="11">
        <f>F89</f>
        <v>3418062072.44393</v>
      </c>
      <c r="C90" s="11"/>
      <c r="D90" s="11">
        <f>B90*(IF(B90&lt;3000,0.08,IF(B90&lt;15000,0.1,0.12)))</f>
        <v>410167448.693272</v>
      </c>
      <c r="E90" s="11"/>
      <c r="F90" s="23">
        <f>B90+D90+E90+C90</f>
        <v>3828229521.1372</v>
      </c>
      <c r="G90" s="23"/>
    </row>
    <row r="91" ht="20.05" customHeight="1">
      <c r="A91" t="s" s="12">
        <v>99</v>
      </c>
      <c r="B91" s="11">
        <f>F90</f>
        <v>3828229521.1372</v>
      </c>
      <c r="C91" s="11"/>
      <c r="D91" s="11">
        <f>B91*(IF(B91&lt;3000,0.08,IF(B91&lt;15000,0.1,0.12)))</f>
        <v>459387542.536464</v>
      </c>
      <c r="E91" s="11"/>
      <c r="F91" s="23">
        <f>B91+D91+E91+C91</f>
        <v>4287617063.67366</v>
      </c>
      <c r="G91" s="23"/>
    </row>
    <row r="92" ht="20.05" customHeight="1">
      <c r="A92" t="s" s="12">
        <v>100</v>
      </c>
      <c r="B92" s="11">
        <f>F91</f>
        <v>4287617063.67366</v>
      </c>
      <c r="C92" s="11"/>
      <c r="D92" s="11">
        <f>B92*(IF(B92&lt;3000,0.08,IF(B92&lt;15000,0.1,0.12)))</f>
        <v>514514047.640839</v>
      </c>
      <c r="E92" s="11"/>
      <c r="F92" s="23">
        <f>B92+D92+E92+C92</f>
        <v>4802131111.3145</v>
      </c>
      <c r="G92" s="23"/>
    </row>
    <row r="93" ht="20.05" customHeight="1">
      <c r="A93" t="s" s="12">
        <v>101</v>
      </c>
      <c r="B93" s="11">
        <f>F92</f>
        <v>4802131111.3145</v>
      </c>
      <c r="C93" s="11"/>
      <c r="D93" s="11">
        <f>B93*(IF(B93&lt;3000,0.08,IF(B93&lt;15000,0.1,0.12)))</f>
        <v>576255733.35774</v>
      </c>
      <c r="E93" s="11"/>
      <c r="F93" s="23">
        <f>B93+D93+E93+C93</f>
        <v>5378386844.67224</v>
      </c>
      <c r="G93" s="23"/>
    </row>
    <row r="94" ht="20.05" customHeight="1">
      <c r="A94" t="s" s="12">
        <v>102</v>
      </c>
      <c r="B94" s="11">
        <f>F93</f>
        <v>5378386844.67224</v>
      </c>
      <c r="C94" s="11"/>
      <c r="D94" s="11">
        <f>B94*(IF(B94&lt;3000,0.08,IF(B94&lt;15000,0.1,0.12)))</f>
        <v>645406421.360669</v>
      </c>
      <c r="E94" s="11"/>
      <c r="F94" s="23">
        <f>B94+D94+E94+C94</f>
        <v>6023793266.03291</v>
      </c>
      <c r="G94" s="23"/>
    </row>
    <row r="95" ht="20.05" customHeight="1">
      <c r="A95" t="s" s="12">
        <v>103</v>
      </c>
      <c r="B95" s="11">
        <f>F94</f>
        <v>6023793266.03291</v>
      </c>
      <c r="C95" s="11"/>
      <c r="D95" s="11">
        <f>B95*(IF(B95&lt;3000,0.08,IF(B95&lt;15000,0.1,0.12)))</f>
        <v>722855191.923949</v>
      </c>
      <c r="E95" s="11"/>
      <c r="F95" s="23">
        <f>B95+D95+E95+C95</f>
        <v>6746648457.95686</v>
      </c>
      <c r="G95" s="23"/>
    </row>
    <row r="96" ht="20.05" customHeight="1">
      <c r="A96" t="s" s="12">
        <v>104</v>
      </c>
      <c r="B96" s="11">
        <f>F95</f>
        <v>6746648457.95686</v>
      </c>
      <c r="C96" s="11"/>
      <c r="D96" s="11">
        <f>B96*(IF(B96&lt;3000,0.08,IF(B96&lt;15000,0.1,0.12)))</f>
        <v>809597814.954823</v>
      </c>
      <c r="E96" s="11"/>
      <c r="F96" s="23">
        <f>B96+D96+E96+C96</f>
        <v>7556246272.91168</v>
      </c>
      <c r="G96" s="23"/>
    </row>
    <row r="97" ht="20.05" customHeight="1">
      <c r="A97" t="s" s="12">
        <v>105</v>
      </c>
      <c r="B97" s="11">
        <f>F96</f>
        <v>7556246272.91168</v>
      </c>
      <c r="C97" s="11"/>
      <c r="D97" s="11">
        <f>B97*(IF(B97&lt;3000,0.08,IF(B97&lt;15000,0.1,0.12)))</f>
        <v>906749552.749402</v>
      </c>
      <c r="E97" s="11"/>
      <c r="F97" s="23">
        <f>B97+D97+E97+C97</f>
        <v>8462995825.66108</v>
      </c>
      <c r="G97" s="23"/>
    </row>
    <row r="98" ht="20.05" customHeight="1">
      <c r="A98" t="s" s="12">
        <v>106</v>
      </c>
      <c r="B98" s="11">
        <f>F97</f>
        <v>8462995825.66108</v>
      </c>
      <c r="C98" s="11"/>
      <c r="D98" s="11">
        <f>B98*(IF(B98&lt;3000,0.08,IF(B98&lt;15000,0.1,0.12)))</f>
        <v>1015559499.07933</v>
      </c>
      <c r="E98" s="11"/>
      <c r="F98" s="23">
        <f>B98+D98+E98+C98</f>
        <v>9478555324.74041</v>
      </c>
      <c r="G98" s="23"/>
    </row>
    <row r="99" ht="20.05" customHeight="1">
      <c r="A99" t="s" s="12">
        <v>107</v>
      </c>
      <c r="B99" s="11">
        <f>F98</f>
        <v>9478555324.74041</v>
      </c>
      <c r="C99" s="11"/>
      <c r="D99" s="11">
        <f>B99*(IF(B99&lt;3000,0.08,IF(B99&lt;15000,0.1,0.12)))</f>
        <v>1137426638.96885</v>
      </c>
      <c r="E99" s="11"/>
      <c r="F99" s="23">
        <f>B99+D99+E99+C99</f>
        <v>10615981963.7093</v>
      </c>
      <c r="G99" s="23"/>
    </row>
    <row r="100" ht="20.05" customHeight="1">
      <c r="A100" t="s" s="12">
        <v>108</v>
      </c>
      <c r="B100" s="11">
        <f>F99</f>
        <v>10615981963.7093</v>
      </c>
      <c r="C100" s="11"/>
      <c r="D100" s="11">
        <f>B100*(IF(B100&lt;3000,0.08,IF(B100&lt;15000,0.1,0.12)))</f>
        <v>1273917835.64512</v>
      </c>
      <c r="E100" s="11"/>
      <c r="F100" s="23">
        <f>B100+D100+E100+C100</f>
        <v>11889899799.3544</v>
      </c>
      <c r="G100" s="23"/>
    </row>
    <row r="101" ht="20.05" customHeight="1">
      <c r="A101" t="s" s="12">
        <v>109</v>
      </c>
      <c r="B101" s="11">
        <f>F100</f>
        <v>11889899799.3544</v>
      </c>
      <c r="C101" s="11"/>
      <c r="D101" s="11">
        <f>B101*(IF(B101&lt;3000,0.08,IF(B101&lt;15000,0.1,0.12)))</f>
        <v>1426787975.92253</v>
      </c>
      <c r="E101" s="11"/>
      <c r="F101" s="23">
        <f>B101+D101+E101+C101</f>
        <v>13316687775.2769</v>
      </c>
      <c r="G101" s="23"/>
    </row>
    <row r="102" ht="20.05" customHeight="1">
      <c r="A102" t="s" s="12">
        <v>110</v>
      </c>
      <c r="B102" s="11">
        <f>F101</f>
        <v>13316687775.2769</v>
      </c>
      <c r="C102" s="11"/>
      <c r="D102" s="11">
        <f>B102*(IF(B102&lt;3000,0.08,IF(B102&lt;15000,0.1,0.12)))</f>
        <v>1598002533.03323</v>
      </c>
      <c r="E102" s="11"/>
      <c r="F102" s="23">
        <f>B102+D102+E102+C102</f>
        <v>14914690308.3101</v>
      </c>
      <c r="G102" s="23"/>
    </row>
    <row r="103" ht="32.05" customHeight="1">
      <c r="A103" t="s" s="12">
        <v>111</v>
      </c>
      <c r="B103" s="11">
        <f>F102</f>
        <v>14914690308.3101</v>
      </c>
      <c r="C103" s="11"/>
      <c r="D103" s="11">
        <f>B103*(IF(B103&lt;3000,0.08,IF(B103&lt;15000,0.1,0.12)))</f>
        <v>1789762836.99721</v>
      </c>
      <c r="E103" s="11"/>
      <c r="F103" s="23">
        <f>B103+D103+E103+C103</f>
        <v>16704453145.3073</v>
      </c>
      <c r="G103" s="23"/>
    </row>
    <row r="104" ht="32.05" customHeight="1">
      <c r="A104" t="s" s="12">
        <v>112</v>
      </c>
      <c r="B104" s="11">
        <f>F103</f>
        <v>16704453145.3073</v>
      </c>
      <c r="C104" s="11"/>
      <c r="D104" s="11">
        <f>B104*(IF(B104&lt;3000,0.08,IF(B104&lt;15000,0.1,0.12)))</f>
        <v>2004534377.43688</v>
      </c>
      <c r="E104" s="11"/>
      <c r="F104" s="23">
        <f>B104+D104+E104+C104</f>
        <v>18708987522.7442</v>
      </c>
      <c r="G104" s="23"/>
    </row>
    <row r="105" ht="32.05" customHeight="1">
      <c r="A105" t="s" s="12">
        <v>113</v>
      </c>
      <c r="B105" s="11">
        <f>F104</f>
        <v>18708987522.7442</v>
      </c>
      <c r="C105" s="11"/>
      <c r="D105" s="11">
        <f>B105*(IF(B105&lt;3000,0.08,IF(B105&lt;15000,0.1,0.12)))</f>
        <v>2245078502.7293</v>
      </c>
      <c r="E105" s="11"/>
      <c r="F105" s="23">
        <f>B105+D105+E105+C105</f>
        <v>20954066025.4735</v>
      </c>
      <c r="G105" s="23"/>
    </row>
    <row r="106" ht="32.05" customHeight="1">
      <c r="A106" t="s" s="12">
        <v>114</v>
      </c>
      <c r="B106" s="11">
        <f>F105</f>
        <v>20954066025.4735</v>
      </c>
      <c r="C106" s="11"/>
      <c r="D106" s="11">
        <f>B106*(IF(B106&lt;3000,0.08,IF(B106&lt;15000,0.1,0.12)))</f>
        <v>2514487923.05682</v>
      </c>
      <c r="E106" s="11"/>
      <c r="F106" s="23">
        <f>B106+D106+E106+C106</f>
        <v>23468553948.5303</v>
      </c>
      <c r="G106" s="23"/>
    </row>
    <row r="107" ht="32.05" customHeight="1">
      <c r="A107" t="s" s="12">
        <v>115</v>
      </c>
      <c r="B107" s="11">
        <f>F106</f>
        <v>23468553948.5303</v>
      </c>
      <c r="C107" s="11"/>
      <c r="D107" s="11">
        <f>B107*(IF(B107&lt;3000,0.08,IF(B107&lt;15000,0.1,0.12)))</f>
        <v>2816226473.82364</v>
      </c>
      <c r="E107" s="11"/>
      <c r="F107" s="23">
        <f>B107+D107+E107+C107</f>
        <v>26284780422.3539</v>
      </c>
      <c r="G107" s="23"/>
    </row>
    <row r="108" ht="32.05" customHeight="1">
      <c r="A108" t="s" s="12">
        <v>116</v>
      </c>
      <c r="B108" s="11">
        <f>F107</f>
        <v>26284780422.3539</v>
      </c>
      <c r="C108" s="11"/>
      <c r="D108" s="11">
        <f>B108*(IF(B108&lt;3000,0.08,IF(B108&lt;15000,0.1,0.12)))</f>
        <v>3154173650.68247</v>
      </c>
      <c r="E108" s="11"/>
      <c r="F108" s="23">
        <f>B108+D108+E108+C108</f>
        <v>29438954073.0364</v>
      </c>
      <c r="G108" s="23"/>
    </row>
    <row r="109" ht="32.05" customHeight="1">
      <c r="A109" t="s" s="12">
        <v>117</v>
      </c>
      <c r="B109" s="11">
        <f>F108</f>
        <v>29438954073.0364</v>
      </c>
      <c r="C109" s="11"/>
      <c r="D109" s="11">
        <f>B109*(IF(B109&lt;3000,0.08,IF(B109&lt;15000,0.1,0.12)))</f>
        <v>3532674488.76437</v>
      </c>
      <c r="E109" s="11"/>
      <c r="F109" s="23">
        <f>B109+D109+E109+C109</f>
        <v>32971628561.8008</v>
      </c>
      <c r="G109" s="23"/>
    </row>
    <row r="110" ht="32.05" customHeight="1">
      <c r="A110" t="s" s="12">
        <v>118</v>
      </c>
      <c r="B110" s="11">
        <f>F109</f>
        <v>32971628561.8008</v>
      </c>
      <c r="C110" s="11"/>
      <c r="D110" s="11">
        <f>B110*(IF(B110&lt;3000,0.08,IF(B110&lt;15000,0.1,0.12)))</f>
        <v>3956595427.4161</v>
      </c>
      <c r="E110" s="11"/>
      <c r="F110" s="23">
        <f>B110+D110+E110+C110</f>
        <v>36928223989.2169</v>
      </c>
      <c r="G110" s="23"/>
    </row>
    <row r="111" ht="32.05" customHeight="1">
      <c r="A111" t="s" s="12">
        <v>119</v>
      </c>
      <c r="B111" s="11">
        <f>F110</f>
        <v>36928223989.2169</v>
      </c>
      <c r="C111" s="11"/>
      <c r="D111" s="11">
        <f>B111*(IF(B111&lt;3000,0.08,IF(B111&lt;15000,0.1,0.12)))</f>
        <v>4431386878.70603</v>
      </c>
      <c r="E111" s="11"/>
      <c r="F111" s="23">
        <f>B111+D111+E111+C111</f>
        <v>41359610867.9229</v>
      </c>
      <c r="G111" s="23"/>
    </row>
    <row r="112" ht="32.05" customHeight="1">
      <c r="A112" t="s" s="12">
        <v>120</v>
      </c>
      <c r="B112" s="11">
        <f>F111</f>
        <v>41359610867.9229</v>
      </c>
      <c r="C112" s="11"/>
      <c r="D112" s="11">
        <f>B112*(IF(B112&lt;3000,0.08,IF(B112&lt;15000,0.1,0.12)))</f>
        <v>4963153304.15075</v>
      </c>
      <c r="E112" s="11"/>
      <c r="F112" s="23">
        <f>B112+D112+E112+C112</f>
        <v>46322764172.0737</v>
      </c>
      <c r="G112" s="23"/>
    </row>
    <row r="113" ht="32.05" customHeight="1">
      <c r="A113" t="s" s="12">
        <v>121</v>
      </c>
      <c r="B113" s="11">
        <f>F112</f>
        <v>46322764172.0737</v>
      </c>
      <c r="C113" s="11"/>
      <c r="D113" s="11">
        <f>B113*(IF(B113&lt;3000,0.08,IF(B113&lt;15000,0.1,0.12)))</f>
        <v>5558731700.64884</v>
      </c>
      <c r="E113" s="11"/>
      <c r="F113" s="23">
        <f>B113+D113+E113+C113</f>
        <v>51881495872.7225</v>
      </c>
      <c r="G113" s="23"/>
    </row>
    <row r="114" ht="32.05" customHeight="1">
      <c r="A114" t="s" s="12">
        <v>122</v>
      </c>
      <c r="B114" s="11">
        <f>F113</f>
        <v>51881495872.7225</v>
      </c>
      <c r="C114" s="11"/>
      <c r="D114" s="11">
        <f>B114*(IF(B114&lt;3000,0.08,IF(B114&lt;15000,0.1,0.12)))</f>
        <v>6225779504.7267</v>
      </c>
      <c r="E114" s="11"/>
      <c r="F114" s="23">
        <f>B114+D114+E114+C114</f>
        <v>58107275377.4492</v>
      </c>
      <c r="G114" s="23"/>
    </row>
    <row r="115" ht="32.05" customHeight="1">
      <c r="A115" t="s" s="12">
        <v>123</v>
      </c>
      <c r="B115" s="11">
        <f>F114</f>
        <v>58107275377.4492</v>
      </c>
      <c r="C115" s="11"/>
      <c r="D115" s="11">
        <f>B115*(IF(B115&lt;3000,0.08,IF(B115&lt;15000,0.1,0.12)))</f>
        <v>6972873045.2939</v>
      </c>
      <c r="E115" s="11"/>
      <c r="F115" s="23">
        <f>B115+D115+E115+C115</f>
        <v>65080148422.7431</v>
      </c>
      <c r="G115" s="23"/>
    </row>
    <row r="116" ht="32.05" customHeight="1">
      <c r="A116" t="s" s="12">
        <v>124</v>
      </c>
      <c r="B116" s="11">
        <f>F115</f>
        <v>65080148422.7431</v>
      </c>
      <c r="C116" s="11"/>
      <c r="D116" s="11">
        <f>B116*(IF(B116&lt;3000,0.08,IF(B116&lt;15000,0.1,0.12)))</f>
        <v>7809617810.72917</v>
      </c>
      <c r="E116" s="11"/>
      <c r="F116" s="23">
        <f>B116+D116+E116+C116</f>
        <v>72889766233.47231</v>
      </c>
      <c r="G116" s="23"/>
    </row>
    <row r="117" ht="32.05" customHeight="1">
      <c r="A117" t="s" s="12">
        <v>125</v>
      </c>
      <c r="B117" s="11">
        <f>F116</f>
        <v>72889766233.47231</v>
      </c>
      <c r="C117" s="11"/>
      <c r="D117" s="11">
        <f>B117*(IF(B117&lt;3000,0.08,IF(B117&lt;15000,0.1,0.12)))</f>
        <v>8746771948.01668</v>
      </c>
      <c r="E117" s="11"/>
      <c r="F117" s="23">
        <f>B117+D117+E117+C117</f>
        <v>81636538181.489</v>
      </c>
      <c r="G117" s="23"/>
    </row>
    <row r="118" ht="32.05" customHeight="1">
      <c r="A118" t="s" s="12">
        <v>126</v>
      </c>
      <c r="B118" s="11">
        <f>F117</f>
        <v>81636538181.489</v>
      </c>
      <c r="C118" s="11"/>
      <c r="D118" s="11">
        <f>B118*(IF(B118&lt;3000,0.08,IF(B118&lt;15000,0.1,0.12)))</f>
        <v>9796384581.778681</v>
      </c>
      <c r="E118" s="11"/>
      <c r="F118" s="23">
        <f>B118+D118+E118+C118</f>
        <v>91432922763.2677</v>
      </c>
      <c r="G118" s="23"/>
    </row>
    <row r="119" ht="32.05" customHeight="1">
      <c r="A119" t="s" s="12">
        <v>127</v>
      </c>
      <c r="B119" s="11">
        <f>F118</f>
        <v>91432922763.2677</v>
      </c>
      <c r="C119" s="11"/>
      <c r="D119" s="11">
        <f>B119*(IF(B119&lt;3000,0.08,IF(B119&lt;15000,0.1,0.12)))</f>
        <v>10971950731.5921</v>
      </c>
      <c r="E119" s="11"/>
      <c r="F119" s="23">
        <f>B119+D119+E119+C119</f>
        <v>102404873494.86</v>
      </c>
      <c r="G119" s="23"/>
    </row>
    <row r="120" ht="32.05" customHeight="1">
      <c r="A120" t="s" s="12">
        <v>128</v>
      </c>
      <c r="B120" s="11">
        <f>F119</f>
        <v>102404873494.86</v>
      </c>
      <c r="C120" s="11"/>
      <c r="D120" s="11">
        <f>B120*(IF(B120&lt;3000,0.08,IF(B120&lt;15000,0.1,0.12)))</f>
        <v>12288584819.3832</v>
      </c>
      <c r="E120" s="11"/>
      <c r="F120" s="23">
        <f>B120+D120+E120+C120</f>
        <v>114693458314.243</v>
      </c>
      <c r="G120" s="23"/>
    </row>
    <row r="121" ht="32.05" customHeight="1">
      <c r="A121" t="s" s="12">
        <v>129</v>
      </c>
      <c r="B121" s="11">
        <f>F120</f>
        <v>114693458314.243</v>
      </c>
      <c r="C121" s="11"/>
      <c r="D121" s="11">
        <f>B121*(IF(B121&lt;3000,0.08,IF(B121&lt;15000,0.1,0.12)))</f>
        <v>13763214997.7092</v>
      </c>
      <c r="E121" s="11"/>
      <c r="F121" s="23">
        <f>B121+D121+E121+C121</f>
        <v>128456673311.952</v>
      </c>
      <c r="G121" s="23"/>
    </row>
    <row r="122" ht="32.05" customHeight="1">
      <c r="A122" t="s" s="12">
        <v>130</v>
      </c>
      <c r="B122" s="11">
        <f>F121</f>
        <v>128456673311.952</v>
      </c>
      <c r="C122" s="11"/>
      <c r="D122" s="11">
        <f>B122*(IF(B122&lt;3000,0.08,IF(B122&lt;15000,0.1,0.12)))</f>
        <v>15414800797.4342</v>
      </c>
      <c r="E122" s="11"/>
      <c r="F122" s="23">
        <f>B122+D122+E122+C122</f>
        <v>143871474109.386</v>
      </c>
      <c r="G122" s="23"/>
    </row>
    <row r="123" ht="32.05" customHeight="1">
      <c r="A123" t="s" s="12">
        <v>131</v>
      </c>
      <c r="B123" s="11">
        <f>F122</f>
        <v>143871474109.386</v>
      </c>
      <c r="C123" s="11"/>
      <c r="D123" s="11">
        <f>B123*(IF(B123&lt;3000,0.08,IF(B123&lt;15000,0.1,0.12)))</f>
        <v>17264576893.1263</v>
      </c>
      <c r="E123" s="11"/>
      <c r="F123" s="23">
        <f>B123+D123+E123+C123</f>
        <v>161136051002.512</v>
      </c>
      <c r="G123" s="23"/>
    </row>
    <row r="124" ht="32.05" customHeight="1">
      <c r="A124" t="s" s="12">
        <v>132</v>
      </c>
      <c r="B124" s="11">
        <f>F123</f>
        <v>161136051002.512</v>
      </c>
      <c r="C124" s="8"/>
      <c r="D124" s="11">
        <f>B124*(IF(B124&lt;3000,0.08,IF(B124&lt;15000,0.1,0.12)))</f>
        <v>19336326120.3014</v>
      </c>
      <c r="E124" s="11"/>
      <c r="F124" s="23">
        <f>B124+D124+E124+C124</f>
        <v>180472377122.813</v>
      </c>
      <c r="G124" s="23"/>
    </row>
    <row r="125" ht="32.05" customHeight="1">
      <c r="A125" t="s" s="12">
        <v>133</v>
      </c>
      <c r="B125" s="11">
        <f>F124</f>
        <v>180472377122.813</v>
      </c>
      <c r="C125" s="8"/>
      <c r="D125" s="11">
        <f>B125*(IF(B125&lt;3000,0.08,IF(B125&lt;15000,0.1,0.12)))</f>
        <v>21656685254.7376</v>
      </c>
      <c r="E125" s="11"/>
      <c r="F125" s="23">
        <f>B125+D125+E125+C125</f>
        <v>202129062377.551</v>
      </c>
      <c r="G125" s="23"/>
    </row>
    <row r="126" ht="32.05" customHeight="1">
      <c r="A126" t="s" s="12">
        <v>134</v>
      </c>
      <c r="B126" s="11">
        <f>F125</f>
        <v>202129062377.551</v>
      </c>
      <c r="C126" s="8"/>
      <c r="D126" s="11">
        <f>B126*(IF(B126&lt;3000,0.08,IF(B126&lt;15000,0.1,0.12)))</f>
        <v>24255487485.3061</v>
      </c>
      <c r="E126" s="11"/>
      <c r="F126" s="23">
        <f>B126+D126+E126+C126</f>
        <v>226384549862.857</v>
      </c>
      <c r="G126" s="23"/>
    </row>
    <row r="127" ht="32.05" customHeight="1">
      <c r="A127" t="s" s="12">
        <v>135</v>
      </c>
      <c r="B127" s="11">
        <f>F126</f>
        <v>226384549862.857</v>
      </c>
      <c r="C127" s="24"/>
      <c r="D127" s="11">
        <f>B127*(IF(B127&lt;3000,0.08,IF(B127&lt;15000,0.1,0.12)))</f>
        <v>27166145983.5428</v>
      </c>
      <c r="E127" s="11"/>
      <c r="F127" s="23">
        <f>B127+D127+E127+C127</f>
        <v>253550695846.4</v>
      </c>
      <c r="G127" s="23"/>
    </row>
    <row r="128" ht="32.05" customHeight="1">
      <c r="A128" t="s" s="12">
        <v>136</v>
      </c>
      <c r="B128" s="11">
        <f>F127</f>
        <v>253550695846.4</v>
      </c>
      <c r="C128" s="24"/>
      <c r="D128" s="11">
        <f>B128*(IF(B128&lt;3000,0.08,IF(B128&lt;15000,0.1,0.12)))</f>
        <v>30426083501.568</v>
      </c>
      <c r="E128" s="11"/>
      <c r="F128" s="23">
        <f>B128+D128+E128+C128</f>
        <v>283976779347.968</v>
      </c>
      <c r="G128" s="23"/>
    </row>
    <row r="129" ht="32.05" customHeight="1">
      <c r="A129" t="s" s="12">
        <v>137</v>
      </c>
      <c r="B129" s="11">
        <f>F128</f>
        <v>283976779347.968</v>
      </c>
      <c r="C129" s="24"/>
      <c r="D129" s="11">
        <f>B129*(IF(B129&lt;3000,0.08,IF(B129&lt;15000,0.1,0.12)))</f>
        <v>34077213521.7562</v>
      </c>
      <c r="E129" s="11"/>
      <c r="F129" s="23">
        <f>B129+D129+E129+C129</f>
        <v>318053992869.724</v>
      </c>
      <c r="G129" s="23"/>
    </row>
    <row r="130" ht="32.05" customHeight="1">
      <c r="A130" t="s" s="12">
        <v>138</v>
      </c>
      <c r="B130" s="11">
        <f>F129</f>
        <v>318053992869.724</v>
      </c>
      <c r="C130" s="24"/>
      <c r="D130" s="11">
        <f>B130*(IF(B130&lt;3000,0.08,IF(B130&lt;15000,0.1,0.12)))</f>
        <v>38166479144.3669</v>
      </c>
      <c r="E130" s="11"/>
      <c r="F130" s="23">
        <f>B130+D130+E130+C130</f>
        <v>356220472014.091</v>
      </c>
      <c r="G130" s="23"/>
    </row>
    <row r="131" ht="32.05" customHeight="1">
      <c r="A131" t="s" s="12">
        <v>139</v>
      </c>
      <c r="B131" s="11">
        <f>F130</f>
        <v>356220472014.091</v>
      </c>
      <c r="C131" s="24"/>
      <c r="D131" s="11">
        <f>B131*(IF(B131&lt;3000,0.08,IF(B131&lt;15000,0.1,0.12)))</f>
        <v>42746456641.6909</v>
      </c>
      <c r="E131" s="11"/>
      <c r="F131" s="23">
        <f>B131+D131+E131+C131</f>
        <v>398966928655.782</v>
      </c>
      <c r="G131" s="23"/>
    </row>
    <row r="132" ht="32.05" customHeight="1">
      <c r="A132" t="s" s="12">
        <v>140</v>
      </c>
      <c r="B132" s="11">
        <f>F131</f>
        <v>398966928655.782</v>
      </c>
      <c r="C132" s="24"/>
      <c r="D132" s="11">
        <f>B132*(IF(B132&lt;3000,0.08,IF(B132&lt;15000,0.1,0.12)))</f>
        <v>47876031438.6938</v>
      </c>
      <c r="E132" s="11"/>
      <c r="F132" s="23">
        <f>B132+D132+E132+C132</f>
        <v>446842960094.476</v>
      </c>
      <c r="G132" s="23"/>
    </row>
    <row r="133" ht="32.05" customHeight="1">
      <c r="A133" t="s" s="12">
        <v>141</v>
      </c>
      <c r="B133" s="11">
        <f>F132</f>
        <v>446842960094.476</v>
      </c>
      <c r="C133" s="24"/>
      <c r="D133" s="11">
        <f>B133*(IF(B133&lt;3000,0.08,IF(B133&lt;15000,0.1,0.12)))</f>
        <v>53621155211.3371</v>
      </c>
      <c r="E133" s="11"/>
      <c r="F133" s="23">
        <f>B133+D133+E133+C133</f>
        <v>500464115305.813</v>
      </c>
      <c r="G133" s="23"/>
    </row>
    <row r="134" ht="32.05" customHeight="1">
      <c r="A134" t="s" s="12">
        <v>142</v>
      </c>
      <c r="B134" s="11">
        <f>F133</f>
        <v>500464115305.813</v>
      </c>
      <c r="C134" s="24"/>
      <c r="D134" s="11">
        <f>B134*(IF(B134&lt;3000,0.08,IF(B134&lt;15000,0.1,0.12)))</f>
        <v>60055693836.6976</v>
      </c>
      <c r="E134" s="11"/>
      <c r="F134" s="23">
        <f>B134+D134+E134+C134</f>
        <v>560519809142.511</v>
      </c>
      <c r="G134" s="23"/>
    </row>
    <row r="135" ht="32.05" customHeight="1">
      <c r="A135" t="s" s="12">
        <v>143</v>
      </c>
      <c r="B135" s="11">
        <f>F134</f>
        <v>560519809142.511</v>
      </c>
      <c r="C135" s="24"/>
      <c r="D135" s="11">
        <f>B135*(IF(B135&lt;3000,0.08,IF(B135&lt;15000,0.1,0.12)))</f>
        <v>67262377097.1013</v>
      </c>
      <c r="E135" s="11"/>
      <c r="F135" s="23">
        <f>B135+D135+E135+C135</f>
        <v>627782186239.6121</v>
      </c>
      <c r="G135" s="23"/>
    </row>
    <row r="136" ht="32.05" customHeight="1">
      <c r="A136" t="s" s="12">
        <v>144</v>
      </c>
      <c r="B136" s="11">
        <f>F135</f>
        <v>627782186239.6121</v>
      </c>
      <c r="C136" s="24"/>
      <c r="D136" s="11">
        <f>B136*(IF(B136&lt;3000,0.08,IF(B136&lt;15000,0.1,0.12)))</f>
        <v>75333862348.7534</v>
      </c>
      <c r="E136" s="11"/>
      <c r="F136" s="23">
        <f>B136+D136+E136+C136</f>
        <v>703116048588.365</v>
      </c>
      <c r="G136" s="23"/>
    </row>
    <row r="137" ht="32.05" customHeight="1">
      <c r="A137" t="s" s="12">
        <v>145</v>
      </c>
      <c r="B137" s="11">
        <f>F136</f>
        <v>703116048588.365</v>
      </c>
      <c r="C137" s="24"/>
      <c r="D137" s="11">
        <f>B137*(IF(B137&lt;3000,0.08,IF(B137&lt;15000,0.1,0.12)))</f>
        <v>84373925830.60381</v>
      </c>
      <c r="E137" s="11"/>
      <c r="F137" s="23">
        <f>B137+D137+E137+C137</f>
        <v>787489974418.969</v>
      </c>
      <c r="G137" s="23"/>
    </row>
    <row r="138" ht="32.05" customHeight="1">
      <c r="A138" t="s" s="12">
        <v>146</v>
      </c>
      <c r="B138" s="11">
        <f>F137</f>
        <v>787489974418.969</v>
      </c>
      <c r="C138" s="24"/>
      <c r="D138" s="11">
        <f>B138*(IF(B138&lt;3000,0.08,IF(B138&lt;15000,0.1,0.12)))</f>
        <v>94498796930.27631</v>
      </c>
      <c r="E138" s="11"/>
      <c r="F138" s="23">
        <f>B138+D138+E138+C138</f>
        <v>881988771349.245</v>
      </c>
      <c r="G138" s="23"/>
    </row>
    <row r="139" ht="32.05" customHeight="1">
      <c r="A139" t="s" s="12">
        <v>147</v>
      </c>
      <c r="B139" s="11">
        <f>F138</f>
        <v>881988771349.245</v>
      </c>
      <c r="C139" s="24"/>
      <c r="D139" s="11">
        <f>B139*(IF(B139&lt;3000,0.08,IF(B139&lt;15000,0.1,0.12)))</f>
        <v>105838652561.909</v>
      </c>
      <c r="E139" s="11"/>
      <c r="F139" s="23">
        <f>B139+D139+E139+C139</f>
        <v>987827423911.1541</v>
      </c>
      <c r="G139" s="23"/>
    </row>
    <row r="140" ht="32.05" customHeight="1">
      <c r="A140" t="s" s="12">
        <v>148</v>
      </c>
      <c r="B140" s="11">
        <f>F139</f>
        <v>987827423911.1541</v>
      </c>
      <c r="C140" s="24"/>
      <c r="D140" s="11">
        <f>B140*(IF(B140&lt;3000,0.08,IF(B140&lt;15000,0.1,0.12)))</f>
        <v>118539290869.338</v>
      </c>
      <c r="E140" s="11"/>
      <c r="F140" s="23">
        <f>B140+D140+E140+C140</f>
        <v>1106366714780.49</v>
      </c>
      <c r="G140" s="23"/>
    </row>
    <row r="141" ht="32.05" customHeight="1">
      <c r="A141" t="s" s="12">
        <v>149</v>
      </c>
      <c r="B141" s="11">
        <f>F140</f>
        <v>1106366714780.49</v>
      </c>
      <c r="C141" s="24"/>
      <c r="D141" s="11">
        <f>B141*(IF(B141&lt;3000,0.08,IF(B141&lt;15000,0.1,0.12)))</f>
        <v>132764005773.659</v>
      </c>
      <c r="E141" s="11"/>
      <c r="F141" s="23">
        <f>B141+D141+E141+C141</f>
        <v>1239130720554.15</v>
      </c>
      <c r="G141" s="23"/>
    </row>
    <row r="142" ht="32.05" customHeight="1">
      <c r="A142" t="s" s="12">
        <v>150</v>
      </c>
      <c r="B142" s="11">
        <f>F141</f>
        <v>1239130720554.15</v>
      </c>
      <c r="C142" s="24"/>
      <c r="D142" s="11">
        <f>B142*(IF(B142&lt;3000,0.08,IF(B142&lt;15000,0.1,0.12)))</f>
        <v>148695686466.498</v>
      </c>
      <c r="E142" s="11"/>
      <c r="F142" s="23">
        <f>B142+D142+E142+C142</f>
        <v>1387826407020.65</v>
      </c>
      <c r="G142" s="23"/>
    </row>
    <row r="143" ht="32.05" customHeight="1">
      <c r="A143" t="s" s="12">
        <v>151</v>
      </c>
      <c r="B143" s="11">
        <f>F142</f>
        <v>1387826407020.65</v>
      </c>
      <c r="C143" s="24"/>
      <c r="D143" s="11">
        <f>B143*(IF(B143&lt;3000,0.08,IF(B143&lt;15000,0.1,0.12)))</f>
        <v>166539168842.478</v>
      </c>
      <c r="E143" s="11"/>
      <c r="F143" s="23">
        <f>B143+D143+E143+C143</f>
        <v>1554365575863.13</v>
      </c>
      <c r="G143" s="23"/>
    </row>
    <row r="144" ht="32.05" customHeight="1">
      <c r="A144" t="s" s="12">
        <v>152</v>
      </c>
      <c r="B144" s="11">
        <f>F143</f>
        <v>1554365575863.13</v>
      </c>
      <c r="C144" s="24"/>
      <c r="D144" s="11">
        <f>B144*(IF(B144&lt;3000,0.08,IF(B144&lt;15000,0.1,0.12)))</f>
        <v>186523869103.576</v>
      </c>
      <c r="E144" s="11"/>
      <c r="F144" s="23">
        <f>B144+D144+E144+C144</f>
        <v>1740889444966.71</v>
      </c>
      <c r="G144" s="23"/>
    </row>
    <row r="145" ht="32.05" customHeight="1">
      <c r="A145" t="s" s="12">
        <v>153</v>
      </c>
      <c r="B145" s="11">
        <f>F144</f>
        <v>1740889444966.71</v>
      </c>
      <c r="C145" s="24"/>
      <c r="D145" s="11">
        <f>B145*(IF(B145&lt;3000,0.08,IF(B145&lt;15000,0.1,0.12)))</f>
        <v>208906733396.005</v>
      </c>
      <c r="E145" s="11"/>
      <c r="F145" s="23">
        <f>B145+D145+E145+C145</f>
        <v>1949796178362.72</v>
      </c>
      <c r="G145" s="23"/>
    </row>
    <row r="146" ht="32.05" customHeight="1">
      <c r="A146" t="s" s="12">
        <v>154</v>
      </c>
      <c r="B146" s="11">
        <f>F145</f>
        <v>1949796178362.72</v>
      </c>
      <c r="C146" s="24"/>
      <c r="D146" s="11">
        <f>B146*(IF(B146&lt;3000,0.08,IF(B146&lt;15000,0.1,0.12)))</f>
        <v>233975541403.526</v>
      </c>
      <c r="E146" s="11"/>
      <c r="F146" s="23">
        <f>B146+D146+E146+C146</f>
        <v>2183771719766.25</v>
      </c>
      <c r="G146" s="23"/>
    </row>
    <row r="147" ht="32.05" customHeight="1">
      <c r="A147" t="s" s="12">
        <v>155</v>
      </c>
      <c r="B147" s="11">
        <f>F146</f>
        <v>2183771719766.25</v>
      </c>
      <c r="C147" s="24"/>
      <c r="D147" s="11">
        <f>B147*(IF(B147&lt;3000,0.08,IF(B147&lt;15000,0.1,0.12)))</f>
        <v>262052606371.95</v>
      </c>
      <c r="E147" s="11"/>
      <c r="F147" s="23">
        <f>B147+D147+E147+C147</f>
        <v>2445824326138.2</v>
      </c>
      <c r="G147" s="23"/>
    </row>
    <row r="148" ht="32.05" customHeight="1">
      <c r="A148" t="s" s="12">
        <v>156</v>
      </c>
      <c r="B148" s="11">
        <f>F147</f>
        <v>2445824326138.2</v>
      </c>
      <c r="C148" s="24"/>
      <c r="D148" s="11">
        <f>B148*(IF(B148&lt;3000,0.08,IF(B148&lt;15000,0.1,0.12)))</f>
        <v>293498919136.584</v>
      </c>
      <c r="E148" s="11"/>
      <c r="F148" s="23">
        <f>B148+D148+E148+C148</f>
        <v>2739323245274.78</v>
      </c>
      <c r="G148" s="23"/>
    </row>
    <row r="149" ht="32.05" customHeight="1">
      <c r="A149" t="s" s="12">
        <v>157</v>
      </c>
      <c r="B149" s="11">
        <f>F148</f>
        <v>2739323245274.78</v>
      </c>
      <c r="C149" s="24"/>
      <c r="D149" s="11">
        <f>B149*(IF(B149&lt;3000,0.08,IF(B149&lt;15000,0.1,0.12)))</f>
        <v>328718789432.974</v>
      </c>
      <c r="E149" s="11"/>
      <c r="F149" s="23">
        <f>B149+D149+E149+C149</f>
        <v>3068042034707.75</v>
      </c>
      <c r="G149" s="23"/>
    </row>
    <row r="150" ht="32.05" customHeight="1">
      <c r="A150" t="s" s="12">
        <v>158</v>
      </c>
      <c r="B150" s="11">
        <f>F149</f>
        <v>3068042034707.75</v>
      </c>
      <c r="C150" s="24"/>
      <c r="D150" s="11">
        <f>B150*(IF(B150&lt;3000,0.08,IF(B150&lt;15000,0.1,0.12)))</f>
        <v>368165044164.93</v>
      </c>
      <c r="E150" s="11"/>
      <c r="F150" s="23">
        <f>B150+D150+E150+C150</f>
        <v>3436207078872.68</v>
      </c>
      <c r="G150" s="23"/>
    </row>
    <row r="151" ht="32.05" customHeight="1">
      <c r="A151" t="s" s="12">
        <v>159</v>
      </c>
      <c r="B151" s="11">
        <f>F150</f>
        <v>3436207078872.68</v>
      </c>
      <c r="C151" s="24"/>
      <c r="D151" s="11">
        <f>B151*(IF(B151&lt;3000,0.08,IF(B151&lt;15000,0.1,0.12)))</f>
        <v>412344849464.722</v>
      </c>
      <c r="E151" s="11"/>
      <c r="F151" s="23">
        <f>B151+D151+E151+C151</f>
        <v>3848551928337.4</v>
      </c>
      <c r="G151" s="23"/>
    </row>
    <row r="152" ht="32.05" customHeight="1">
      <c r="A152" t="s" s="12">
        <v>160</v>
      </c>
      <c r="B152" s="11">
        <f>F151</f>
        <v>3848551928337.4</v>
      </c>
      <c r="C152" s="24"/>
      <c r="D152" s="11">
        <f>B152*(IF(B152&lt;3000,0.08,IF(B152&lt;15000,0.1,0.12)))</f>
        <v>461826231400.488</v>
      </c>
      <c r="E152" s="11"/>
      <c r="F152" s="23">
        <f>B152+D152+E152+C152</f>
        <v>4310378159737.89</v>
      </c>
      <c r="G152" s="23"/>
    </row>
    <row r="153" ht="32.05" customHeight="1">
      <c r="A153" t="s" s="12">
        <v>161</v>
      </c>
      <c r="B153" s="11">
        <f>F152</f>
        <v>4310378159737.89</v>
      </c>
      <c r="C153" s="24"/>
      <c r="D153" s="11">
        <f>B153*(IF(B153&lt;3000,0.08,IF(B153&lt;15000,0.1,0.12)))</f>
        <v>517245379168.547</v>
      </c>
      <c r="E153" s="11"/>
      <c r="F153" s="23">
        <f>B153+D153+E153+C153</f>
        <v>4827623538906.44</v>
      </c>
      <c r="G153" s="23"/>
    </row>
    <row r="154" ht="32.05" customHeight="1">
      <c r="A154" t="s" s="12">
        <v>162</v>
      </c>
      <c r="B154" s="11">
        <f>F153</f>
        <v>4827623538906.44</v>
      </c>
      <c r="C154" s="24"/>
      <c r="D154" s="11">
        <f>B154*(IF(B154&lt;3000,0.08,IF(B154&lt;15000,0.1,0.12)))</f>
        <v>579314824668.7729</v>
      </c>
      <c r="E154" s="11"/>
      <c r="F154" s="23">
        <f>B154+D154+E154+C154</f>
        <v>5406938363575.21</v>
      </c>
      <c r="G154" s="23"/>
    </row>
    <row r="155" ht="32.05" customHeight="1">
      <c r="A155" t="s" s="12">
        <v>163</v>
      </c>
      <c r="B155" s="11">
        <f>F154</f>
        <v>5406938363575.21</v>
      </c>
      <c r="C155" s="24"/>
      <c r="D155" s="11">
        <f>B155*(IF(B155&lt;3000,0.08,IF(B155&lt;15000,0.1,0.12)))</f>
        <v>648832603629.025</v>
      </c>
      <c r="E155" s="11"/>
      <c r="F155" s="23">
        <f>B155+D155+E155+C155</f>
        <v>6055770967204.24</v>
      </c>
      <c r="G155" s="23"/>
    </row>
    <row r="156" ht="32.05" customHeight="1">
      <c r="A156" t="s" s="12">
        <v>164</v>
      </c>
      <c r="B156" s="11">
        <f>F155</f>
        <v>6055770967204.24</v>
      </c>
      <c r="C156" s="24"/>
      <c r="D156" s="11">
        <f>B156*(IF(B156&lt;3000,0.08,IF(B156&lt;15000,0.1,0.12)))</f>
        <v>726692516064.509</v>
      </c>
      <c r="E156" s="11"/>
      <c r="F156" s="23">
        <f>B156+D156+E156+C156</f>
        <v>6782463483268.75</v>
      </c>
      <c r="G156" s="23"/>
    </row>
    <row r="157" ht="32.05" customHeight="1">
      <c r="A157" t="s" s="12">
        <v>165</v>
      </c>
      <c r="B157" s="11">
        <f>F156</f>
        <v>6782463483268.75</v>
      </c>
      <c r="C157" s="24"/>
      <c r="D157" s="11">
        <f>B157*(IF(B157&lt;3000,0.08,IF(B157&lt;15000,0.1,0.12)))</f>
        <v>813895617992.25</v>
      </c>
      <c r="E157" s="11"/>
      <c r="F157" s="23">
        <f>B157+D157+E157+C157</f>
        <v>7596359101261</v>
      </c>
      <c r="G157" s="23"/>
    </row>
    <row r="158" ht="32.05" customHeight="1">
      <c r="A158" t="s" s="12">
        <v>166</v>
      </c>
      <c r="B158" s="11">
        <f>F157</f>
        <v>7596359101261</v>
      </c>
      <c r="C158" s="24"/>
      <c r="D158" s="11">
        <f>B158*(IF(B158&lt;3000,0.08,IF(B158&lt;15000,0.1,0.12)))</f>
        <v>911563092151.3199</v>
      </c>
      <c r="E158" s="11"/>
      <c r="F158" s="23">
        <f>B158+D158+E158+C158</f>
        <v>8507922193412.32</v>
      </c>
      <c r="G158" s="23"/>
    </row>
    <row r="159" ht="32.05" customHeight="1">
      <c r="A159" t="s" s="12">
        <v>167</v>
      </c>
      <c r="B159" s="11">
        <f>F158</f>
        <v>8507922193412.32</v>
      </c>
      <c r="C159" s="24"/>
      <c r="D159" s="11">
        <f>B159*(IF(B159&lt;3000,0.08,IF(B159&lt;15000,0.1,0.12)))</f>
        <v>1020950663209.48</v>
      </c>
      <c r="E159" s="11"/>
      <c r="F159" s="23">
        <f>B159+D159+E159+C159</f>
        <v>9528872856621.801</v>
      </c>
      <c r="G159" s="23"/>
    </row>
    <row r="160" ht="32.05" customHeight="1">
      <c r="A160" t="s" s="12">
        <v>168</v>
      </c>
      <c r="B160" s="11">
        <f>F159</f>
        <v>9528872856621.801</v>
      </c>
      <c r="C160" s="24"/>
      <c r="D160" s="11">
        <f>B160*(IF(B160&lt;3000,0.08,IF(B160&lt;15000,0.1,0.12)))</f>
        <v>1143464742794.62</v>
      </c>
      <c r="E160" s="11"/>
      <c r="F160" s="23">
        <f>B160+D160+E160+C160</f>
        <v>10672337599416.4</v>
      </c>
      <c r="G160" s="23"/>
    </row>
    <row r="161" ht="32.05" customHeight="1">
      <c r="A161" t="s" s="12">
        <v>169</v>
      </c>
      <c r="B161" s="11">
        <f>F160</f>
        <v>10672337599416.4</v>
      </c>
      <c r="C161" s="24"/>
      <c r="D161" s="11">
        <f>B161*(IF(B161&lt;3000,0.08,IF(B161&lt;15000,0.1,0.12)))</f>
        <v>1280680511929.97</v>
      </c>
      <c r="E161" s="11"/>
      <c r="F161" s="23">
        <f>B161+D161+E161+C161</f>
        <v>11953018111346.4</v>
      </c>
      <c r="G161" s="23"/>
    </row>
    <row r="162" ht="32.05" customHeight="1">
      <c r="A162" t="s" s="12">
        <v>170</v>
      </c>
      <c r="B162" s="11">
        <f>F161</f>
        <v>11953018111346.4</v>
      </c>
      <c r="C162" s="24"/>
      <c r="D162" s="11">
        <f>B162*(IF(B162&lt;3000,0.08,IF(B162&lt;15000,0.1,0.12)))</f>
        <v>1434362173361.57</v>
      </c>
      <c r="E162" s="11"/>
      <c r="F162" s="23">
        <f>B162+D162+E162+C162</f>
        <v>13387380284708</v>
      </c>
      <c r="G162" s="23"/>
    </row>
    <row r="163" ht="32.05" customHeight="1">
      <c r="A163" t="s" s="12">
        <v>171</v>
      </c>
      <c r="B163" s="11">
        <f>F162</f>
        <v>13387380284708</v>
      </c>
      <c r="C163" s="24"/>
      <c r="D163" s="11">
        <f>B163*(IF(B163&lt;3000,0.08,IF(B163&lt;15000,0.1,0.12)))</f>
        <v>1606485634164.96</v>
      </c>
      <c r="E163" s="11"/>
      <c r="F163" s="23">
        <f>B163+D163+E163+C163</f>
        <v>14993865918873</v>
      </c>
      <c r="G163" s="23"/>
    </row>
  </sheetData>
  <mergeCells count="1">
    <mergeCell ref="A1:G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H28"/>
  <sheetViews>
    <sheetView workbookViewId="0" showGridLines="0" defaultGridColor="1"/>
  </sheetViews>
  <sheetFormatPr defaultColWidth="16.3333" defaultRowHeight="19.9" customHeight="1" outlineLevelRow="0" outlineLevelCol="0"/>
  <cols>
    <col min="1" max="1" width="7.07812" style="25" customWidth="1"/>
    <col min="2" max="2" width="13.3359" style="25" customWidth="1"/>
    <col min="3" max="3" width="13.0703" style="25" customWidth="1"/>
    <col min="4" max="4" width="13.4531" style="25" customWidth="1"/>
    <col min="5" max="5" width="1.40625" style="25" customWidth="1"/>
    <col min="6" max="6" width="8.3125" style="25" customWidth="1"/>
    <col min="7" max="7" width="8.72656" style="25" customWidth="1"/>
    <col min="8" max="8" width="13.4531" style="25" customWidth="1"/>
    <col min="9" max="16384" width="16.3516" style="25" customWidth="1"/>
  </cols>
  <sheetData>
    <row r="1" ht="27.65" customHeight="1">
      <c r="A1" t="s" s="7">
        <v>172</v>
      </c>
      <c r="B1" s="7"/>
      <c r="C1" s="7"/>
      <c r="D1" s="7"/>
      <c r="E1" s="7"/>
      <c r="F1" s="7"/>
      <c r="G1" s="7"/>
      <c r="H1" s="7"/>
    </row>
    <row r="2" ht="20.05" customHeight="1">
      <c r="A2" s="8"/>
      <c r="B2" s="8"/>
      <c r="C2" s="26">
        <v>0.12</v>
      </c>
      <c r="D2" s="8"/>
      <c r="E2" s="8"/>
      <c r="F2" s="8"/>
      <c r="G2" s="8"/>
      <c r="H2" s="8"/>
    </row>
    <row r="3" ht="20.05" customHeight="1">
      <c r="A3" s="8"/>
      <c r="B3" t="s" s="12">
        <v>7</v>
      </c>
      <c r="C3" t="s" s="12">
        <v>9</v>
      </c>
      <c r="D3" t="s" s="12">
        <v>11</v>
      </c>
      <c r="E3" s="8"/>
      <c r="F3" s="8"/>
      <c r="G3" t="s" s="12">
        <v>174</v>
      </c>
      <c r="H3" t="s" s="12">
        <v>10</v>
      </c>
    </row>
    <row r="4" ht="20.05" customHeight="1">
      <c r="A4" t="s" s="12">
        <v>12</v>
      </c>
      <c r="B4" s="27">
        <v>0</v>
      </c>
      <c r="C4" s="28">
        <f>B4*$C$2</f>
        <v>0</v>
      </c>
      <c r="D4" s="28">
        <f>B4+C4</f>
        <v>0</v>
      </c>
      <c r="E4" s="28"/>
      <c r="F4" t="s" s="12">
        <v>12</v>
      </c>
      <c r="G4" s="29">
        <v>4</v>
      </c>
      <c r="H4" s="29">
        <f>C$4*0.2*G$4</f>
        <v>0</v>
      </c>
    </row>
    <row r="5" ht="20.05" customHeight="1">
      <c r="A5" t="s" s="12">
        <v>13</v>
      </c>
      <c r="B5" s="28">
        <f>D4</f>
        <v>0</v>
      </c>
      <c r="C5" s="28">
        <f>B5*$C$2</f>
        <v>0</v>
      </c>
      <c r="D5" s="28">
        <f>B5+C5</f>
        <v>0</v>
      </c>
      <c r="E5" s="28"/>
      <c r="F5" t="s" s="12">
        <v>13</v>
      </c>
      <c r="G5" s="8"/>
      <c r="H5" s="29">
        <f>0.2*(C5*G$4+C4*G$5)</f>
        <v>0</v>
      </c>
    </row>
    <row r="6" ht="20.05" customHeight="1">
      <c r="A6" t="s" s="12">
        <v>14</v>
      </c>
      <c r="B6" s="28">
        <f>D5</f>
        <v>0</v>
      </c>
      <c r="C6" s="28">
        <f>B6*$C$2</f>
        <v>0</v>
      </c>
      <c r="D6" s="28">
        <f>B6+C6</f>
        <v>0</v>
      </c>
      <c r="E6" s="28"/>
      <c r="F6" t="s" s="12">
        <v>14</v>
      </c>
      <c r="G6" s="8"/>
      <c r="H6" s="29">
        <f>0.2*(C6*G$4+C5*G$5)</f>
        <v>0</v>
      </c>
    </row>
    <row r="7" ht="20.05" customHeight="1">
      <c r="A7" t="s" s="12">
        <v>15</v>
      </c>
      <c r="B7" s="28">
        <f>D6</f>
        <v>0</v>
      </c>
      <c r="C7" s="28">
        <f>B7*$C$2</f>
        <v>0</v>
      </c>
      <c r="D7" s="28">
        <f>B7+C7</f>
        <v>0</v>
      </c>
      <c r="E7" s="28"/>
      <c r="F7" t="s" s="12">
        <v>15</v>
      </c>
      <c r="G7" s="8"/>
      <c r="H7" s="29">
        <f>0.2*(C7*G$4+C6*G$5)</f>
        <v>0</v>
      </c>
    </row>
    <row r="8" ht="20.05" customHeight="1">
      <c r="A8" t="s" s="12">
        <v>16</v>
      </c>
      <c r="B8" s="28">
        <f>D7</f>
        <v>0</v>
      </c>
      <c r="C8" s="28">
        <f>B8*$C$2</f>
        <v>0</v>
      </c>
      <c r="D8" s="28">
        <f>B8+C8</f>
        <v>0</v>
      </c>
      <c r="E8" s="28"/>
      <c r="F8" t="s" s="12">
        <v>16</v>
      </c>
      <c r="G8" s="8"/>
      <c r="H8" s="29">
        <f>0.2*(C8*G$4+C7*G$5)</f>
        <v>0</v>
      </c>
    </row>
    <row r="9" ht="20.05" customHeight="1">
      <c r="A9" t="s" s="12">
        <v>17</v>
      </c>
      <c r="B9" s="28">
        <f>D8</f>
        <v>0</v>
      </c>
      <c r="C9" s="28">
        <f>B9*$C$2</f>
        <v>0</v>
      </c>
      <c r="D9" s="28">
        <f>B9+C9</f>
        <v>0</v>
      </c>
      <c r="E9" s="28"/>
      <c r="F9" t="s" s="12">
        <v>17</v>
      </c>
      <c r="G9" s="8"/>
      <c r="H9" s="29">
        <f>0.2*(C9*G$4+C8*G$5)</f>
        <v>0</v>
      </c>
    </row>
    <row r="10" ht="20.05" customHeight="1">
      <c r="A10" t="s" s="12">
        <v>18</v>
      </c>
      <c r="B10" s="28">
        <f>D9</f>
        <v>0</v>
      </c>
      <c r="C10" s="28">
        <f>B10*$C$2</f>
        <v>0</v>
      </c>
      <c r="D10" s="28">
        <f>B10+C10</f>
        <v>0</v>
      </c>
      <c r="E10" s="28"/>
      <c r="F10" t="s" s="12">
        <v>18</v>
      </c>
      <c r="G10" s="8"/>
      <c r="H10" s="29">
        <f>0.2*(C10*G$4+C9*G$5)</f>
        <v>0</v>
      </c>
    </row>
    <row r="11" ht="20.05" customHeight="1">
      <c r="A11" t="s" s="12">
        <v>19</v>
      </c>
      <c r="B11" s="28">
        <f>D10</f>
        <v>0</v>
      </c>
      <c r="C11" s="28">
        <f>B11*$C$2</f>
        <v>0</v>
      </c>
      <c r="D11" s="28">
        <f>B11+C11</f>
        <v>0</v>
      </c>
      <c r="E11" s="28"/>
      <c r="F11" t="s" s="12">
        <v>19</v>
      </c>
      <c r="G11" s="8"/>
      <c r="H11" s="29">
        <f>0.2*(C11*G$4+C10*G$5)</f>
        <v>0</v>
      </c>
    </row>
    <row r="12" ht="20.05" customHeight="1">
      <c r="A12" t="s" s="12">
        <v>20</v>
      </c>
      <c r="B12" s="28">
        <f>D11</f>
        <v>0</v>
      </c>
      <c r="C12" s="28">
        <f>B12*$C$2</f>
        <v>0</v>
      </c>
      <c r="D12" s="28">
        <f>B12+C12</f>
        <v>0</v>
      </c>
      <c r="E12" s="28"/>
      <c r="F12" t="s" s="12">
        <v>20</v>
      </c>
      <c r="G12" s="8"/>
      <c r="H12" s="29">
        <f>0.2*(C12*G$4+C11*G$5)</f>
        <v>0</v>
      </c>
    </row>
    <row r="13" ht="20.05" customHeight="1">
      <c r="A13" t="s" s="12">
        <v>21</v>
      </c>
      <c r="B13" s="28">
        <f>D12</f>
        <v>0</v>
      </c>
      <c r="C13" s="28">
        <f>B13*$C$2</f>
        <v>0</v>
      </c>
      <c r="D13" s="28">
        <f>B13+C13</f>
        <v>0</v>
      </c>
      <c r="E13" s="28"/>
      <c r="F13" t="s" s="12">
        <v>21</v>
      </c>
      <c r="G13" s="8"/>
      <c r="H13" s="29">
        <f>0.2*(C13*G$4+C12*G$5)</f>
        <v>0</v>
      </c>
    </row>
    <row r="14" ht="20.05" customHeight="1">
      <c r="A14" t="s" s="12">
        <v>22</v>
      </c>
      <c r="B14" s="28">
        <f>D13</f>
        <v>0</v>
      </c>
      <c r="C14" s="28">
        <f>B14*$C$2</f>
        <v>0</v>
      </c>
      <c r="D14" s="28">
        <f>B14+C14</f>
        <v>0</v>
      </c>
      <c r="E14" s="28"/>
      <c r="F14" t="s" s="12">
        <v>22</v>
      </c>
      <c r="G14" s="8"/>
      <c r="H14" s="29">
        <f>0.2*(C14*G$4+C13*G$5)</f>
        <v>0</v>
      </c>
    </row>
    <row r="15" ht="20.05" customHeight="1">
      <c r="A15" t="s" s="12">
        <v>23</v>
      </c>
      <c r="B15" s="28">
        <f>D14</f>
        <v>0</v>
      </c>
      <c r="C15" s="28">
        <f>B15*$C$2</f>
        <v>0</v>
      </c>
      <c r="D15" s="28">
        <f>B15+C15</f>
        <v>0</v>
      </c>
      <c r="E15" s="28"/>
      <c r="F15" t="s" s="12">
        <v>23</v>
      </c>
      <c r="G15" s="8"/>
      <c r="H15" s="29">
        <f>0.2*(C15*G$4+C14*G$5)</f>
        <v>0</v>
      </c>
    </row>
    <row r="16" ht="20.05" customHeight="1">
      <c r="A16" t="s" s="12">
        <v>24</v>
      </c>
      <c r="B16" s="28">
        <f>D15</f>
        <v>0</v>
      </c>
      <c r="C16" s="28">
        <f>B16*$C$2</f>
        <v>0</v>
      </c>
      <c r="D16" s="28">
        <f>B16+C16</f>
        <v>0</v>
      </c>
      <c r="E16" s="28"/>
      <c r="F16" t="s" s="12">
        <v>24</v>
      </c>
      <c r="G16" s="8"/>
      <c r="H16" s="29">
        <f>0.2*(C16*G$4+C15*G$5)</f>
        <v>0</v>
      </c>
    </row>
    <row r="17" ht="20.05" customHeight="1">
      <c r="A17" t="s" s="12">
        <v>25</v>
      </c>
      <c r="B17" s="28">
        <f>D16</f>
        <v>0</v>
      </c>
      <c r="C17" s="28">
        <f>B17*$C$2</f>
        <v>0</v>
      </c>
      <c r="D17" s="28">
        <f>B17+C17</f>
        <v>0</v>
      </c>
      <c r="E17" s="28"/>
      <c r="F17" t="s" s="12">
        <v>25</v>
      </c>
      <c r="G17" s="8"/>
      <c r="H17" s="29">
        <f>0.2*(C17*G$4+C16*G$5)</f>
        <v>0</v>
      </c>
    </row>
    <row r="18" ht="20.05" customHeight="1">
      <c r="A18" t="s" s="12">
        <v>26</v>
      </c>
      <c r="B18" s="28">
        <f>D17</f>
        <v>0</v>
      </c>
      <c r="C18" s="28">
        <f>B18*$C$2</f>
        <v>0</v>
      </c>
      <c r="D18" s="28">
        <f>B18+C18</f>
        <v>0</v>
      </c>
      <c r="E18" s="28"/>
      <c r="F18" t="s" s="12">
        <v>26</v>
      </c>
      <c r="G18" s="8"/>
      <c r="H18" s="29">
        <f>0.2*(C18*G$4+C17*G$5)</f>
        <v>0</v>
      </c>
    </row>
    <row r="19" ht="20.05" customHeight="1">
      <c r="A19" t="s" s="12">
        <v>27</v>
      </c>
      <c r="B19" s="28">
        <f>D18</f>
        <v>0</v>
      </c>
      <c r="C19" s="28">
        <f>B19*$C$2</f>
        <v>0</v>
      </c>
      <c r="D19" s="28">
        <f>B19+C19</f>
        <v>0</v>
      </c>
      <c r="E19" s="28"/>
      <c r="F19" t="s" s="12">
        <v>27</v>
      </c>
      <c r="G19" s="8"/>
      <c r="H19" s="29">
        <f>0.2*(C19*G$4+C18*G$5)</f>
        <v>0</v>
      </c>
    </row>
    <row r="20" ht="20.05" customHeight="1">
      <c r="A20" t="s" s="12">
        <v>28</v>
      </c>
      <c r="B20" s="28">
        <f>D19</f>
        <v>0</v>
      </c>
      <c r="C20" s="28">
        <f>B20*$C$2</f>
        <v>0</v>
      </c>
      <c r="D20" s="28">
        <f>B20+C20</f>
        <v>0</v>
      </c>
      <c r="E20" s="28"/>
      <c r="F20" t="s" s="12">
        <v>28</v>
      </c>
      <c r="G20" s="8"/>
      <c r="H20" s="29">
        <f>0.2*(C20*G$4+C19*G$5)</f>
        <v>0</v>
      </c>
    </row>
    <row r="21" ht="20.05" customHeight="1">
      <c r="A21" t="s" s="12">
        <v>29</v>
      </c>
      <c r="B21" s="28">
        <f>D20</f>
        <v>0</v>
      </c>
      <c r="C21" s="28">
        <f>B21*$C$2</f>
        <v>0</v>
      </c>
      <c r="D21" s="28">
        <f>B21+C21</f>
        <v>0</v>
      </c>
      <c r="E21" s="28"/>
      <c r="F21" t="s" s="12">
        <v>29</v>
      </c>
      <c r="G21" s="8"/>
      <c r="H21" s="29">
        <f>0.2*(C21*G$4+C20*G$5)</f>
        <v>0</v>
      </c>
    </row>
    <row r="22" ht="20.05" customHeight="1">
      <c r="A22" t="s" s="12">
        <v>30</v>
      </c>
      <c r="B22" s="28">
        <f>D21</f>
        <v>0</v>
      </c>
      <c r="C22" s="28">
        <f>B22*$C$2</f>
        <v>0</v>
      </c>
      <c r="D22" s="28">
        <f>B22+C22</f>
        <v>0</v>
      </c>
      <c r="E22" s="28"/>
      <c r="F22" t="s" s="12">
        <v>30</v>
      </c>
      <c r="G22" s="8"/>
      <c r="H22" s="29">
        <f>0.2*(C22*G$4+C21*G$5)</f>
        <v>0</v>
      </c>
    </row>
    <row r="23" ht="20.05" customHeight="1">
      <c r="A23" t="s" s="12">
        <v>31</v>
      </c>
      <c r="B23" s="28">
        <f>D22</f>
        <v>0</v>
      </c>
      <c r="C23" s="28">
        <f>B23*$C$2</f>
        <v>0</v>
      </c>
      <c r="D23" s="28">
        <f>B23+C23</f>
        <v>0</v>
      </c>
      <c r="E23" s="28"/>
      <c r="F23" t="s" s="12">
        <v>31</v>
      </c>
      <c r="G23" s="8"/>
      <c r="H23" s="29">
        <f>0.2*(C23*G$4+C22*G$5)</f>
        <v>0</v>
      </c>
    </row>
    <row r="24" ht="20.05" customHeight="1">
      <c r="A24" t="s" s="12">
        <v>32</v>
      </c>
      <c r="B24" s="28">
        <f>D23</f>
        <v>0</v>
      </c>
      <c r="C24" s="28">
        <f>B24*$C$2</f>
        <v>0</v>
      </c>
      <c r="D24" s="28">
        <f>B24+C24</f>
        <v>0</v>
      </c>
      <c r="E24" s="28"/>
      <c r="F24" t="s" s="12">
        <v>32</v>
      </c>
      <c r="G24" s="8"/>
      <c r="H24" s="29">
        <f>0.2*(C24*G$4+C23*G$5)</f>
        <v>0</v>
      </c>
    </row>
    <row r="25" ht="20.05" customHeight="1">
      <c r="A25" t="s" s="12">
        <v>33</v>
      </c>
      <c r="B25" s="28">
        <f>D24</f>
        <v>0</v>
      </c>
      <c r="C25" s="28">
        <f>B25*$C$2</f>
        <v>0</v>
      </c>
      <c r="D25" s="28">
        <f>B25+C25</f>
        <v>0</v>
      </c>
      <c r="E25" s="28"/>
      <c r="F25" t="s" s="12">
        <v>33</v>
      </c>
      <c r="G25" s="8"/>
      <c r="H25" s="29">
        <f>0.2*(C25*G$4+C24*G$5)</f>
        <v>0</v>
      </c>
    </row>
    <row r="26" ht="20.05" customHeight="1">
      <c r="A26" t="s" s="12">
        <v>34</v>
      </c>
      <c r="B26" s="28">
        <f>D25</f>
        <v>0</v>
      </c>
      <c r="C26" s="28">
        <f>B26*$C$2</f>
        <v>0</v>
      </c>
      <c r="D26" s="28">
        <f>B26+C26</f>
        <v>0</v>
      </c>
      <c r="E26" s="28"/>
      <c r="F26" t="s" s="12">
        <v>34</v>
      </c>
      <c r="G26" s="8"/>
      <c r="H26" s="29">
        <f>0.2*(C26*G$4+C25*G$5)</f>
        <v>0</v>
      </c>
    </row>
    <row r="27" ht="20.05" customHeight="1">
      <c r="A27" t="s" s="12">
        <v>35</v>
      </c>
      <c r="B27" s="28">
        <f>D26</f>
        <v>0</v>
      </c>
      <c r="C27" s="28">
        <f>B27*$C$2</f>
        <v>0</v>
      </c>
      <c r="D27" s="28">
        <f>B27+C27</f>
        <v>0</v>
      </c>
      <c r="E27" s="28"/>
      <c r="F27" t="s" s="12">
        <v>35</v>
      </c>
      <c r="G27" s="29">
        <v>0</v>
      </c>
      <c r="H27" s="29">
        <f>0.2*(C27*G$4+C26*G$5)</f>
        <v>0</v>
      </c>
    </row>
    <row r="28" ht="20.05" customHeight="1">
      <c r="A28" s="8"/>
      <c r="B28" s="28"/>
      <c r="C28" s="28">
        <f>SUM(C4:C27)</f>
        <v>0</v>
      </c>
      <c r="D28" s="28">
        <f>D27+'TruFiat - Proyección Cuenta Bas'!F27</f>
        <v>3035725.7869005</v>
      </c>
      <c r="E28" s="28"/>
      <c r="F28" s="8"/>
      <c r="G28" s="29">
        <v>0</v>
      </c>
      <c r="H28" s="8"/>
    </row>
  </sheetData>
  <mergeCells count="1">
    <mergeCell ref="A1:H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16384" width="10" customWidth="1"/>
  </cols>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